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updateLinks="never" codeName="ThisWorkbook" defaultThemeVersion="124226"/>
  <mc:AlternateContent xmlns:mc="http://schemas.openxmlformats.org/markup-compatibility/2006">
    <mc:Choice Requires="x15">
      <x15ac:absPath xmlns:x15ac="http://schemas.microsoft.com/office/spreadsheetml/2010/11/ac" url="https://icontec-my.sharepoint.com/personal/jchitiva_icontec_org/Documents/Trabajo/2022/Consulta Pública/Revisión Sistemática/"/>
    </mc:Choice>
  </mc:AlternateContent>
  <xr:revisionPtr revIDLastSave="2071" documentId="6_{1A5CC531-0D6E-45CF-8377-7DC41E3D085A}" xr6:coauthVersionLast="47" xr6:coauthVersionMax="47" xr10:uidLastSave="{77F6762A-9524-4FC0-9565-6263A6408B96}"/>
  <bookViews>
    <workbookView showSheetTabs="0" xWindow="-120" yWindow="-120" windowWidth="20730" windowHeight="11160" firstSheet="1" activeTab="2" xr2:uid="{00000000-000D-0000-FFFF-FFFF00000000}"/>
  </bookViews>
  <sheets>
    <sheet name="Hoja1 (4)" sheetId="6" state="veryHidden" r:id="rId1"/>
    <sheet name="Instrucciones" sheetId="7" r:id="rId2"/>
    <sheet name="Voto" sheetId="5" r:id="rId3"/>
    <sheet name="Listado" sheetId="8" r:id="rId4"/>
  </sheets>
  <externalReferences>
    <externalReference r:id="rId5"/>
  </externalReferences>
  <definedNames>
    <definedName name="_xlnm._FilterDatabase" localSheetId="0" hidden="1">'Hoja1 (4)'!$D$19:$H$335</definedName>
    <definedName name="_xlnm._FilterDatabase" localSheetId="3" hidden="1">Listado!$B$5:$G$224</definedName>
    <definedName name="_xlnm._FilterDatabase" localSheetId="2" hidden="1">Voto!$D$19:$J$345</definedName>
    <definedName name="AN_AGRICULTURA" localSheetId="0">'Hoja1 (4)'!$B$132:$C$133</definedName>
    <definedName name="AN_AGRICULTURA">Voto!$B$339:$C$339</definedName>
    <definedName name="AN_EMPAQUE_Y_DISTRIBUCIÓN_DE_BIENES" localSheetId="0">'Hoja1 (4)'!$B$128:$C$131</definedName>
    <definedName name="AN_EMPAQUE_Y_DISTRIBUCIÓN_DE_BIENES">Voto!$B$336:$C$338</definedName>
    <definedName name="AN_EQUIPO_DOMÉSTICO_Y_COMERCIAL._ENTRETENIMIENTO._DEPORTES" localSheetId="0">'Hoja1 (4)'!$B$190:$C$214</definedName>
    <definedName name="AN_EQUIPO_DOMÉSTICO_Y_COMERCIAL._ENTRETENIMIENTO._DEPORTES">Voto!#REF!</definedName>
    <definedName name="AN_EQUIPO_PARA_EL_MANEJO_DE_MATERIALES" localSheetId="0">'Hoja1 (4)'!$B$126:$C$127</definedName>
    <definedName name="AN_EQUIPO_PARA_EL_MANEJO_DE_MATERIALES">Voto!$B$334:$C$335</definedName>
    <definedName name="AN_FLUÍDOS" localSheetId="0">'Hoja1 (4)'!$B$71:$C$75</definedName>
    <definedName name="AN_FLUÍDOS">Voto!$B$95:$C$136</definedName>
    <definedName name="AN_GENERALIDADES." localSheetId="0">'Hoja1 (4)'!$B$47:$C$59</definedName>
    <definedName name="AN_GENERALIDADES.">Voto!$B$24:$C$29</definedName>
    <definedName name="AN_INDUSTRIAS_DE_PINTURA_Y_COLOR" localSheetId="0">'Hoja1 (4)'!$B$179:$C$186</definedName>
    <definedName name="AN_INDUSTRIAS_DE_PINTURA_Y_COLOR">Voto!#REF!</definedName>
    <definedName name="AN_INDUSTRIAS_DEL_CAUCHO_Y_DEL_PLÁSTICO" localSheetId="0">'Hoja1 (4)'!$B$173:$C$178</definedName>
    <definedName name="AN_INDUSTRIAS_DEL_CAUCHO_Y_DEL_PLÁSTICO">Voto!#REF!</definedName>
    <definedName name="AN_INGENIERÍA" localSheetId="0">'Hoja1 (4)'!$B$78:$C$81</definedName>
    <definedName name="AN_INGENIERÍA">Voto!$B$189:$C$207</definedName>
    <definedName name="AN_INGENIERÍA_ELÉCTRICA" localSheetId="0">'Hoja1 (4)'!$B$82:$C$108</definedName>
    <definedName name="AN_INGENIERÍA_ELÉCTRICA">Voto!$B$239:$C$301</definedName>
    <definedName name="AN_INGENIERÍA_INDUSTRIAL" localSheetId="0">'Hoja1 (4)'!$B$76:$C$77</definedName>
    <definedName name="AN_INGENIERÍA_INDUSTRIAL">Voto!$B$137:$C$138</definedName>
    <definedName name="AN_MATERIALES_DE_LA_CONSTRUCCIÓN_Y_EDIFICACIONES" localSheetId="0">'Hoja1 (4)'!$B$187:$C$189</definedName>
    <definedName name="AN_MATERIALES_DE_LA_CONSTRUCCIÓN_Y_EDIFICACIONES">Voto!#REF!</definedName>
    <definedName name="AN_METALURGIA" localSheetId="0">'Hoja1 (4)'!$B$155:$C$169</definedName>
    <definedName name="AN_METALURGIA">Voto!#REF!</definedName>
    <definedName name="AN_METROLOGÍA" localSheetId="0">'Hoja1 (4)'!$B$61:$C$68</definedName>
    <definedName name="AN_METROLOGÍA">Voto!$B$30:$C$68</definedName>
    <definedName name="AN_MINERÍA_Y_MINERALES" localSheetId="0">'Hoja1 (4)'!$B$151:$C$152</definedName>
    <definedName name="AN_MINERÍA_Y_MINERALES">Voto!#REF!</definedName>
    <definedName name="AN_PETRÓLEO_Y_TECNOLOGÍAS_RELACIONADAS" localSheetId="0">'Hoja1 (4)'!$B$153:$C$154</definedName>
    <definedName name="AN_PETRÓLEO_Y_TECNOLOGÍAS_RELACIONADAS">Voto!#REF!</definedName>
    <definedName name="AN_SISTEMAS" localSheetId="0">'Hoja1 (4)'!$B$69:$C$70</definedName>
    <definedName name="AN_SISTEMAS">Voto!$B$69:$C$85</definedName>
    <definedName name="AN_TECNOLOGÍA_DE_ALIMENTOS" localSheetId="0">'Hoja1 (4)'!$B$134:$C$145</definedName>
    <definedName name="AN_TECNOLOGÍA_DE_ALIMENTOS">Voto!$B$340:$C$345</definedName>
    <definedName name="AN_TECNOLOGÍA_DE_LA_IMAGEN" localSheetId="0">'Hoja1 (4)'!$B$124:$C$125</definedName>
    <definedName name="AN_TECNOLOGÍA_DE_LA_IMAGEN">Voto!#REF!</definedName>
    <definedName name="AN_TECNOLOGÍA_DE_LA_INFORMACIÓN" localSheetId="0">'Hoja1 (4)'!$B$118:$C$123</definedName>
    <definedName name="AN_TECNOLOGÍA_DE_LA_INFORMACIÓN">Voto!$B$320:$C$333</definedName>
    <definedName name="AN_TECNOLOGÍA_DE_LA_MADERA" localSheetId="0">'Hoja1 (4)'!$B$170:$C$173</definedName>
    <definedName name="AN_TECNOLOGÍA_DE_LA_MADERA">Voto!#REF!</definedName>
    <definedName name="AN_TELECOMUNICACIONES" localSheetId="0">'Hoja1 (4)'!$B$109:$C$117</definedName>
    <definedName name="AN_TELECOMUNICACIONES">Voto!$B$302:$C$319</definedName>
    <definedName name="AN1_TECNOLOGÍA_QUÍMICA" localSheetId="0">'Hoja1 (4)'!$B$146:$C$150</definedName>
    <definedName name="AN1_TECNOLOGÍA_QUÍMICA">Voto!#REF!</definedName>
    <definedName name="ANULACIÓN" localSheetId="0">'Hoja1 (4)'!$B$20:$B$45</definedName>
    <definedName name="ANULACIÓN">Voto!$B$20:$B$23</definedName>
    <definedName name="RA_EMPAQUE_Y_DISTRIBUCIÓN_DE_BIENES" localSheetId="0">'Hoja1 (4)'!$B$311:$C$312</definedName>
    <definedName name="RA_EQUIPO_DOMÉSTICO_Y_COMERCIAL._ENTRETENIMIENTO._DEPORTES" localSheetId="0">'Hoja1 (4)'!$B$333:$C$335</definedName>
    <definedName name="RA_FLUÍDOS_Y_COMPONENTES_PARA_USO_GENERAL" localSheetId="0">'Hoja1 (4)'!$B$244:$C$247</definedName>
    <definedName name="RA_INDUSTRIAS_DE_PINTURA_Y_COLOR" localSheetId="0">'Hoja1 (4)'!$B$326:$C$327</definedName>
    <definedName name="RA_INGENIERÍA_CIVIL" localSheetId="0">'Hoja1 (4)'!$B$331:$C$332</definedName>
    <definedName name="RA_INGENIERÍA_DE_LA_ENERGÍA_Y_TRANSFERENCIA_DE_CALOR" localSheetId="0">'Hoja1 (4)'!$B$251:$C$252</definedName>
    <definedName name="RA_INGENIERÍA_ELÉCTRICA" localSheetId="0">'Hoja1 (4)'!$B$253:$C$303</definedName>
    <definedName name="RA_INGENIERÍA_INDUSTRIAL" localSheetId="0">'Hoja1 (4)'!$B$248:$C$250</definedName>
    <definedName name="RA_MATERIALES_DE_LA_CONSTRUCCIÓN_Y_EDIFICACIONES" localSheetId="0">'Hoja1 (4)'!$B$328:$C$330</definedName>
    <definedName name="RA_METALURGIA" localSheetId="0">'Hoja1 (4)'!$B$317:$C$322</definedName>
    <definedName name="RA_METROLOGÍA_Y_MEDICIONES" localSheetId="0">'Hoja1 (4)'!$B$238:$C$243</definedName>
    <definedName name="RA_MINERÍA_Y_MINERALES" localSheetId="0">'Hoja1 (4)'!$B$315:$C$316</definedName>
    <definedName name="RA_TECNOLOGÍA_DE_ALIMENTOS" localSheetId="0">'Hoja1 (4)'!$B$313:$C$314</definedName>
    <definedName name="RA_TECNOLOGÍA_DEL_CUIDADO_DE_LA_SALUD" localSheetId="0">'Hoja1 (4)'!$B$236:$C$237</definedName>
    <definedName name="RA_TECNOLOGÍA_DEL_PAPEL" localSheetId="0">'Hoja1 (4)'!$B$323:$C$325</definedName>
    <definedName name="RA_TELECOMUNICACIONES" localSheetId="0">'Hoja1 (4)'!$B$303:$C$310</definedName>
    <definedName name="REAPROBACIÓN" localSheetId="0">'Hoja1 (4)'!$B$217:$B$233</definedName>
    <definedName name="SEC_01">Listado!$B$7:$B$11</definedName>
    <definedName name="SEC_17">Listado!$B$13:$B$50</definedName>
    <definedName name="SEC_21">Listado!$B$51:$B$67</definedName>
    <definedName name="SEC_23">Listado!$B$68:$B$71</definedName>
    <definedName name="SEC_25">Listado!$B$72:$B$72</definedName>
    <definedName name="SEC_27">Listado!$B$73:$B$73</definedName>
    <definedName name="SEC_29">Listado!$B$74:$B$76</definedName>
    <definedName name="SEC_33">Listado!$B$77:$B$85</definedName>
    <definedName name="SEC_35">Listado!$B$86:$B$90</definedName>
    <definedName name="SEC_37">Listado!$B$91:$B$91</definedName>
    <definedName name="SEC_53">Listado!$B$92:$B$92</definedName>
    <definedName name="SEC_55">Listado!$B$93:$B$95</definedName>
    <definedName name="SEC_65">Listado!$B$96:$B$96</definedName>
    <definedName name="SEC_67">Listado!$B$97:$B$103</definedName>
    <definedName name="SEC_71">Listado!$B$104:$B$107</definedName>
    <definedName name="SEC_73">Listado!$B$108:$B$109</definedName>
    <definedName name="SEC_75">Listado!$B$110:$B$111</definedName>
    <definedName name="SEC_77">Listado!$B$112:$B$118</definedName>
    <definedName name="SEC_79">Listado!#REF!</definedName>
    <definedName name="SEC_83">Listado!$B$119:$B$124</definedName>
    <definedName name="SEC_87">Listado!$B$125:$B$132</definedName>
    <definedName name="SEC_91">Listado!$B$133:$B$135</definedName>
    <definedName name="SEC_97">Listado!$B$136:$B$224</definedName>
    <definedName name="Valida">Voto!$M$4:$N$4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84" i="5" l="1"/>
  <c r="K84" i="5" s="1"/>
  <c r="M84" i="5"/>
  <c r="N83" i="5"/>
  <c r="M83" i="5"/>
  <c r="K83" i="5"/>
  <c r="N82" i="5"/>
  <c r="M82" i="5"/>
  <c r="K82" i="5"/>
  <c r="N81" i="5"/>
  <c r="K81" i="5" s="1"/>
  <c r="M81" i="5"/>
  <c r="N80" i="5"/>
  <c r="K80" i="5" s="1"/>
  <c r="M80" i="5"/>
  <c r="N79" i="5"/>
  <c r="M79" i="5"/>
  <c r="K79" i="5"/>
  <c r="N78" i="5"/>
  <c r="M78" i="5"/>
  <c r="K78" i="5"/>
  <c r="N77" i="5"/>
  <c r="K77" i="5" s="1"/>
  <c r="M77" i="5"/>
  <c r="N76" i="5"/>
  <c r="K76" i="5" s="1"/>
  <c r="M76" i="5"/>
  <c r="N75" i="5"/>
  <c r="M75" i="5"/>
  <c r="K75" i="5"/>
  <c r="N74" i="5"/>
  <c r="M74" i="5"/>
  <c r="K74" i="5"/>
  <c r="N73" i="5"/>
  <c r="K73" i="5" s="1"/>
  <c r="M73" i="5"/>
  <c r="N72" i="5"/>
  <c r="K72" i="5" s="1"/>
  <c r="M72" i="5"/>
  <c r="N71" i="5"/>
  <c r="M71" i="5"/>
  <c r="K71" i="5"/>
  <c r="N70" i="5"/>
  <c r="K70" i="5" s="1"/>
  <c r="M70" i="5"/>
  <c r="N345" i="5"/>
  <c r="M345" i="5"/>
  <c r="N344" i="5"/>
  <c r="M344" i="5"/>
  <c r="N343" i="5"/>
  <c r="M343" i="5"/>
  <c r="N342" i="5"/>
  <c r="M342" i="5"/>
  <c r="N341" i="5"/>
  <c r="M341" i="5"/>
  <c r="N340" i="5"/>
  <c r="M340" i="5"/>
  <c r="N339" i="5"/>
  <c r="M339" i="5"/>
  <c r="N338" i="5"/>
  <c r="M338" i="5"/>
  <c r="N337" i="5"/>
  <c r="M337" i="5"/>
  <c r="N336" i="5"/>
  <c r="M336" i="5"/>
  <c r="N335" i="5"/>
  <c r="M335" i="5"/>
  <c r="N334" i="5"/>
  <c r="M334" i="5"/>
  <c r="N333" i="5"/>
  <c r="M333" i="5"/>
  <c r="N332" i="5"/>
  <c r="M332" i="5"/>
  <c r="N331" i="5"/>
  <c r="M331" i="5"/>
  <c r="N330" i="5"/>
  <c r="M330" i="5"/>
  <c r="N329" i="5"/>
  <c r="M329" i="5"/>
  <c r="N328" i="5"/>
  <c r="M328" i="5"/>
  <c r="N327" i="5"/>
  <c r="M327" i="5"/>
  <c r="N326" i="5"/>
  <c r="M326" i="5"/>
  <c r="N325" i="5"/>
  <c r="K325" i="5" s="1"/>
  <c r="M325" i="5"/>
  <c r="N324" i="5"/>
  <c r="K324" i="5" s="1"/>
  <c r="M324" i="5"/>
  <c r="N323" i="5"/>
  <c r="M323" i="5"/>
  <c r="N322" i="5"/>
  <c r="M322" i="5"/>
  <c r="N321" i="5"/>
  <c r="M321" i="5"/>
  <c r="N320" i="5"/>
  <c r="M320" i="5"/>
  <c r="N319" i="5"/>
  <c r="M319" i="5"/>
  <c r="N318" i="5"/>
  <c r="M318" i="5"/>
  <c r="N317" i="5"/>
  <c r="M317" i="5"/>
  <c r="N316" i="5"/>
  <c r="M316" i="5"/>
  <c r="N315" i="5"/>
  <c r="M315" i="5"/>
  <c r="N314" i="5"/>
  <c r="M314" i="5"/>
  <c r="N313" i="5"/>
  <c r="M313" i="5"/>
  <c r="N312" i="5"/>
  <c r="M312" i="5"/>
  <c r="N311" i="5"/>
  <c r="M311" i="5"/>
  <c r="N310" i="5"/>
  <c r="M310" i="5"/>
  <c r="N309" i="5"/>
  <c r="M309" i="5"/>
  <c r="N308" i="5"/>
  <c r="M308" i="5"/>
  <c r="N307" i="5"/>
  <c r="M307" i="5"/>
  <c r="N306" i="5"/>
  <c r="M306" i="5"/>
  <c r="N305" i="5"/>
  <c r="M305" i="5"/>
  <c r="N304" i="5"/>
  <c r="M304" i="5"/>
  <c r="N303" i="5"/>
  <c r="M303" i="5"/>
  <c r="N302" i="5"/>
  <c r="M302" i="5"/>
  <c r="N301" i="5"/>
  <c r="M301" i="5"/>
  <c r="N300" i="5"/>
  <c r="M300" i="5"/>
  <c r="N299" i="5"/>
  <c r="M299" i="5"/>
  <c r="N298" i="5"/>
  <c r="M298" i="5"/>
  <c r="N297" i="5"/>
  <c r="M297" i="5"/>
  <c r="N296" i="5"/>
  <c r="M296" i="5"/>
  <c r="N295" i="5"/>
  <c r="M295" i="5"/>
  <c r="N294" i="5"/>
  <c r="M294" i="5"/>
  <c r="N293" i="5"/>
  <c r="M293" i="5"/>
  <c r="N292" i="5"/>
  <c r="M292" i="5"/>
  <c r="N291" i="5"/>
  <c r="M291" i="5"/>
  <c r="N290" i="5"/>
  <c r="M290" i="5"/>
  <c r="N289" i="5"/>
  <c r="M289" i="5"/>
  <c r="N288" i="5"/>
  <c r="M288" i="5"/>
  <c r="N287" i="5"/>
  <c r="M287" i="5"/>
  <c r="N286" i="5"/>
  <c r="M286" i="5"/>
  <c r="N285" i="5"/>
  <c r="M285" i="5"/>
  <c r="N284" i="5"/>
  <c r="M284" i="5"/>
  <c r="N283" i="5"/>
  <c r="M283" i="5"/>
  <c r="N282" i="5"/>
  <c r="M282" i="5"/>
  <c r="N281" i="5"/>
  <c r="M281" i="5"/>
  <c r="N280" i="5"/>
  <c r="M280" i="5"/>
  <c r="N279" i="5"/>
  <c r="M279" i="5"/>
  <c r="N278" i="5"/>
  <c r="M278" i="5"/>
  <c r="N277" i="5"/>
  <c r="M277" i="5"/>
  <c r="N276" i="5"/>
  <c r="M276" i="5"/>
  <c r="N275" i="5"/>
  <c r="M275" i="5"/>
  <c r="N274" i="5"/>
  <c r="M274" i="5"/>
  <c r="N273" i="5"/>
  <c r="M273" i="5"/>
  <c r="N272" i="5"/>
  <c r="M272" i="5"/>
  <c r="N271" i="5"/>
  <c r="M271" i="5"/>
  <c r="N270" i="5"/>
  <c r="M270" i="5"/>
  <c r="N269" i="5"/>
  <c r="M269" i="5"/>
  <c r="N268" i="5"/>
  <c r="M268" i="5"/>
  <c r="N267" i="5"/>
  <c r="M267" i="5"/>
  <c r="N266" i="5"/>
  <c r="M266" i="5"/>
  <c r="N265" i="5"/>
  <c r="M265" i="5"/>
  <c r="N264" i="5"/>
  <c r="M264" i="5"/>
  <c r="N263" i="5"/>
  <c r="M263" i="5"/>
  <c r="N262" i="5"/>
  <c r="M262" i="5"/>
  <c r="N261" i="5"/>
  <c r="M261" i="5"/>
  <c r="N260" i="5"/>
  <c r="M260" i="5"/>
  <c r="N259" i="5"/>
  <c r="M259" i="5"/>
  <c r="N258" i="5"/>
  <c r="M258" i="5"/>
  <c r="N257" i="5"/>
  <c r="M257" i="5"/>
  <c r="N256" i="5"/>
  <c r="M256" i="5"/>
  <c r="N255" i="5"/>
  <c r="M255" i="5"/>
  <c r="N254" i="5"/>
  <c r="M254" i="5"/>
  <c r="N253" i="5"/>
  <c r="M253" i="5"/>
  <c r="N252" i="5"/>
  <c r="M252" i="5"/>
  <c r="N251" i="5"/>
  <c r="M251" i="5"/>
  <c r="N250" i="5"/>
  <c r="M250" i="5"/>
  <c r="N249" i="5"/>
  <c r="M249" i="5"/>
  <c r="N248" i="5"/>
  <c r="M248" i="5"/>
  <c r="N247" i="5"/>
  <c r="M247" i="5"/>
  <c r="N246" i="5"/>
  <c r="M246" i="5"/>
  <c r="N245" i="5"/>
  <c r="M245" i="5"/>
  <c r="N244" i="5"/>
  <c r="M244" i="5"/>
  <c r="N243" i="5"/>
  <c r="M243" i="5"/>
  <c r="N242" i="5"/>
  <c r="M242" i="5"/>
  <c r="N241" i="5"/>
  <c r="M241" i="5"/>
  <c r="N240" i="5"/>
  <c r="M240" i="5"/>
  <c r="N239" i="5"/>
  <c r="M239" i="5"/>
  <c r="N238" i="5"/>
  <c r="K238" i="5" s="1"/>
  <c r="M238" i="5"/>
  <c r="N237" i="5"/>
  <c r="K237" i="5" s="1"/>
  <c r="M237" i="5"/>
  <c r="N236" i="5"/>
  <c r="K236" i="5" s="1"/>
  <c r="M236" i="5"/>
  <c r="N235" i="5"/>
  <c r="K235" i="5" s="1"/>
  <c r="M235" i="5"/>
  <c r="N234" i="5"/>
  <c r="K234" i="5" s="1"/>
  <c r="M234" i="5"/>
  <c r="N233" i="5"/>
  <c r="K233" i="5" s="1"/>
  <c r="M233" i="5"/>
  <c r="N232" i="5"/>
  <c r="K232" i="5" s="1"/>
  <c r="M232" i="5"/>
  <c r="N231" i="5"/>
  <c r="K231" i="5" s="1"/>
  <c r="M231" i="5"/>
  <c r="N230" i="5"/>
  <c r="K230" i="5" s="1"/>
  <c r="M230" i="5"/>
  <c r="N229" i="5"/>
  <c r="K229" i="5" s="1"/>
  <c r="M229" i="5"/>
  <c r="N228" i="5"/>
  <c r="K228" i="5" s="1"/>
  <c r="M228" i="5"/>
  <c r="N227" i="5"/>
  <c r="K227" i="5" s="1"/>
  <c r="M227" i="5"/>
  <c r="N226" i="5"/>
  <c r="K226" i="5" s="1"/>
  <c r="M226" i="5"/>
  <c r="N225" i="5"/>
  <c r="K225" i="5" s="1"/>
  <c r="M225" i="5"/>
  <c r="N224" i="5"/>
  <c r="K224" i="5" s="1"/>
  <c r="M224" i="5"/>
  <c r="N223" i="5"/>
  <c r="K223" i="5" s="1"/>
  <c r="M223" i="5"/>
  <c r="N222" i="5"/>
  <c r="K222" i="5" s="1"/>
  <c r="M222" i="5"/>
  <c r="N221" i="5"/>
  <c r="K221" i="5" s="1"/>
  <c r="M221" i="5"/>
  <c r="N220" i="5"/>
  <c r="K220" i="5" s="1"/>
  <c r="M220" i="5"/>
  <c r="N219" i="5"/>
  <c r="K219" i="5" s="1"/>
  <c r="M219" i="5"/>
  <c r="N218" i="5"/>
  <c r="K218" i="5" s="1"/>
  <c r="M218" i="5"/>
  <c r="N217" i="5"/>
  <c r="K217" i="5" s="1"/>
  <c r="M217" i="5"/>
  <c r="N216" i="5"/>
  <c r="K216" i="5" s="1"/>
  <c r="M216" i="5"/>
  <c r="N215" i="5"/>
  <c r="K215" i="5" s="1"/>
  <c r="M215" i="5"/>
  <c r="N214" i="5"/>
  <c r="K214" i="5" s="1"/>
  <c r="M214" i="5"/>
  <c r="N213" i="5"/>
  <c r="K213" i="5" s="1"/>
  <c r="M213" i="5"/>
  <c r="N212" i="5"/>
  <c r="K212" i="5" s="1"/>
  <c r="M212" i="5"/>
  <c r="N211" i="5"/>
  <c r="K211" i="5" s="1"/>
  <c r="M211" i="5"/>
  <c r="N210" i="5"/>
  <c r="K210" i="5" s="1"/>
  <c r="M210" i="5"/>
  <c r="N209" i="5"/>
  <c r="K209" i="5" s="1"/>
  <c r="M209" i="5"/>
  <c r="N208" i="5"/>
  <c r="M208" i="5"/>
  <c r="N207" i="5"/>
  <c r="M207" i="5"/>
  <c r="N206" i="5"/>
  <c r="M206" i="5"/>
  <c r="N205" i="5"/>
  <c r="M205" i="5"/>
  <c r="N204" i="5"/>
  <c r="M204" i="5"/>
  <c r="N203" i="5"/>
  <c r="M203" i="5"/>
  <c r="N202" i="5"/>
  <c r="M202" i="5"/>
  <c r="N201" i="5"/>
  <c r="M201" i="5"/>
  <c r="N200" i="5"/>
  <c r="M200" i="5"/>
  <c r="N199" i="5"/>
  <c r="M199" i="5"/>
  <c r="N198" i="5"/>
  <c r="M198" i="5"/>
  <c r="N197" i="5"/>
  <c r="M197" i="5"/>
  <c r="N196" i="5"/>
  <c r="M196" i="5"/>
  <c r="N195" i="5"/>
  <c r="M195" i="5"/>
  <c r="N194" i="5"/>
  <c r="M194" i="5"/>
  <c r="N193" i="5"/>
  <c r="M193" i="5"/>
  <c r="N192" i="5"/>
  <c r="M192" i="5"/>
  <c r="N191" i="5"/>
  <c r="M191" i="5"/>
  <c r="N190" i="5"/>
  <c r="M190" i="5"/>
  <c r="N189" i="5"/>
  <c r="M189" i="5"/>
  <c r="N188" i="5"/>
  <c r="M188" i="5"/>
  <c r="N187" i="5"/>
  <c r="M187" i="5"/>
  <c r="N186" i="5"/>
  <c r="M186" i="5"/>
  <c r="N185" i="5"/>
  <c r="M185" i="5"/>
  <c r="N184" i="5"/>
  <c r="M184" i="5"/>
  <c r="N183" i="5"/>
  <c r="M183" i="5"/>
  <c r="N182" i="5"/>
  <c r="M182" i="5"/>
  <c r="N181" i="5"/>
  <c r="M181" i="5"/>
  <c r="N180" i="5"/>
  <c r="M180" i="5"/>
  <c r="N179" i="5"/>
  <c r="M179" i="5"/>
  <c r="N178" i="5"/>
  <c r="M178" i="5"/>
  <c r="N177" i="5"/>
  <c r="M177" i="5"/>
  <c r="N176" i="5"/>
  <c r="M176" i="5"/>
  <c r="N175" i="5"/>
  <c r="M175" i="5"/>
  <c r="N174" i="5"/>
  <c r="M174" i="5"/>
  <c r="N173" i="5"/>
  <c r="M173" i="5"/>
  <c r="N172" i="5"/>
  <c r="M172" i="5"/>
  <c r="N171" i="5"/>
  <c r="M171" i="5"/>
  <c r="N170" i="5"/>
  <c r="M170" i="5"/>
  <c r="N169" i="5"/>
  <c r="M169" i="5"/>
  <c r="N168" i="5"/>
  <c r="M168" i="5"/>
  <c r="N167" i="5"/>
  <c r="M167" i="5"/>
  <c r="N166" i="5"/>
  <c r="M166" i="5"/>
  <c r="N165" i="5"/>
  <c r="M165" i="5"/>
  <c r="N164" i="5"/>
  <c r="M164" i="5"/>
  <c r="N163" i="5"/>
  <c r="M163" i="5"/>
  <c r="N162" i="5"/>
  <c r="M162" i="5"/>
  <c r="N161" i="5"/>
  <c r="M161" i="5"/>
  <c r="N160" i="5"/>
  <c r="M160" i="5"/>
  <c r="N159" i="5"/>
  <c r="M159" i="5"/>
  <c r="N158" i="5"/>
  <c r="M158" i="5"/>
  <c r="N157" i="5"/>
  <c r="M157" i="5"/>
  <c r="N156" i="5"/>
  <c r="M156" i="5"/>
  <c r="N155" i="5"/>
  <c r="M155" i="5"/>
  <c r="N154" i="5"/>
  <c r="M154" i="5"/>
  <c r="N153" i="5"/>
  <c r="M153" i="5"/>
  <c r="N152" i="5"/>
  <c r="M152" i="5"/>
  <c r="N151" i="5"/>
  <c r="M151" i="5"/>
  <c r="N150" i="5"/>
  <c r="M150" i="5"/>
  <c r="N149" i="5"/>
  <c r="M149" i="5"/>
  <c r="N148" i="5"/>
  <c r="M148" i="5"/>
  <c r="N147" i="5"/>
  <c r="M147" i="5"/>
  <c r="N146" i="5"/>
  <c r="M146" i="5"/>
  <c r="N145" i="5"/>
  <c r="M145" i="5"/>
  <c r="N144" i="5"/>
  <c r="M144" i="5"/>
  <c r="N143" i="5"/>
  <c r="M143" i="5"/>
  <c r="N142" i="5"/>
  <c r="M142" i="5"/>
  <c r="N141" i="5"/>
  <c r="M141" i="5"/>
  <c r="N140" i="5"/>
  <c r="M140" i="5"/>
  <c r="N139" i="5"/>
  <c r="M139" i="5"/>
  <c r="N138" i="5"/>
  <c r="M138" i="5"/>
  <c r="N137" i="5"/>
  <c r="M137" i="5"/>
  <c r="N136" i="5"/>
  <c r="M136" i="5"/>
  <c r="N135" i="5"/>
  <c r="M135" i="5"/>
  <c r="N134" i="5"/>
  <c r="M134" i="5"/>
  <c r="N133" i="5"/>
  <c r="M133" i="5"/>
  <c r="N132" i="5"/>
  <c r="M132" i="5"/>
  <c r="N131" i="5"/>
  <c r="M131" i="5"/>
  <c r="N130" i="5"/>
  <c r="M130" i="5"/>
  <c r="N129" i="5"/>
  <c r="M129" i="5"/>
  <c r="N128" i="5"/>
  <c r="M128" i="5"/>
  <c r="N127" i="5"/>
  <c r="M127" i="5"/>
  <c r="N126" i="5"/>
  <c r="M126" i="5"/>
  <c r="N125" i="5"/>
  <c r="M125" i="5"/>
  <c r="N124" i="5"/>
  <c r="M124" i="5"/>
  <c r="N123" i="5"/>
  <c r="M123" i="5"/>
  <c r="N122" i="5"/>
  <c r="M122" i="5"/>
  <c r="N121" i="5"/>
  <c r="M121" i="5"/>
  <c r="N120" i="5"/>
  <c r="M120" i="5"/>
  <c r="N119" i="5"/>
  <c r="M119" i="5"/>
  <c r="N118" i="5"/>
  <c r="M118" i="5"/>
  <c r="N117" i="5"/>
  <c r="M117" i="5"/>
  <c r="N116" i="5"/>
  <c r="M116" i="5"/>
  <c r="N115" i="5"/>
  <c r="M115" i="5"/>
  <c r="N114" i="5"/>
  <c r="M114" i="5"/>
  <c r="N113" i="5"/>
  <c r="M113" i="5"/>
  <c r="N112" i="5"/>
  <c r="M112" i="5"/>
  <c r="N111" i="5"/>
  <c r="M111" i="5"/>
  <c r="N110" i="5"/>
  <c r="M110" i="5"/>
  <c r="N109" i="5"/>
  <c r="M109" i="5"/>
  <c r="N108" i="5"/>
  <c r="M108" i="5"/>
  <c r="N107" i="5"/>
  <c r="M107" i="5"/>
  <c r="N106" i="5"/>
  <c r="M106" i="5"/>
  <c r="N105" i="5"/>
  <c r="M105" i="5"/>
  <c r="N104" i="5"/>
  <c r="M104" i="5"/>
  <c r="N103" i="5"/>
  <c r="M103" i="5"/>
  <c r="N102" i="5"/>
  <c r="M102" i="5"/>
  <c r="N101" i="5"/>
  <c r="M101" i="5"/>
  <c r="N100" i="5"/>
  <c r="M100" i="5"/>
  <c r="N99" i="5"/>
  <c r="M99" i="5"/>
  <c r="N98" i="5"/>
  <c r="M98" i="5"/>
  <c r="N97" i="5"/>
  <c r="M97" i="5"/>
  <c r="N96" i="5"/>
  <c r="M96" i="5"/>
  <c r="N95" i="5"/>
  <c r="M95" i="5"/>
  <c r="N94" i="5"/>
  <c r="M94" i="5"/>
  <c r="N93" i="5"/>
  <c r="M93" i="5"/>
  <c r="N92" i="5"/>
  <c r="M92" i="5"/>
  <c r="N91" i="5"/>
  <c r="M91" i="5"/>
  <c r="N90" i="5"/>
  <c r="M90" i="5"/>
  <c r="N89" i="5"/>
  <c r="M89" i="5"/>
  <c r="N88" i="5"/>
  <c r="M88" i="5"/>
  <c r="N87" i="5"/>
  <c r="M87" i="5"/>
  <c r="N86" i="5"/>
  <c r="M86" i="5"/>
  <c r="N85" i="5"/>
  <c r="M85" i="5"/>
  <c r="N69" i="5"/>
  <c r="M69" i="5"/>
  <c r="N68" i="5"/>
  <c r="M68" i="5"/>
  <c r="N67" i="5"/>
  <c r="M67" i="5"/>
  <c r="N66" i="5"/>
  <c r="M66" i="5"/>
  <c r="N65" i="5"/>
  <c r="M65" i="5"/>
  <c r="N64" i="5"/>
  <c r="M64" i="5"/>
  <c r="N63" i="5"/>
  <c r="M63" i="5"/>
  <c r="N62" i="5"/>
  <c r="M62" i="5"/>
  <c r="N61" i="5"/>
  <c r="M61" i="5"/>
  <c r="N60" i="5"/>
  <c r="M60" i="5"/>
  <c r="N59" i="5"/>
  <c r="M59" i="5"/>
  <c r="N58" i="5"/>
  <c r="M58" i="5"/>
  <c r="N57" i="5"/>
  <c r="M57" i="5"/>
  <c r="N56" i="5"/>
  <c r="M56" i="5"/>
  <c r="N55" i="5"/>
  <c r="M55" i="5"/>
  <c r="N54" i="5"/>
  <c r="M54" i="5"/>
  <c r="N53" i="5"/>
  <c r="M53" i="5"/>
  <c r="N52" i="5"/>
  <c r="M52" i="5"/>
  <c r="N51" i="5"/>
  <c r="M51" i="5"/>
  <c r="N50" i="5"/>
  <c r="M50" i="5"/>
  <c r="N49" i="5"/>
  <c r="M49" i="5"/>
  <c r="N48" i="5"/>
  <c r="M48" i="5"/>
  <c r="N47" i="5"/>
  <c r="M47" i="5"/>
  <c r="N46" i="5"/>
  <c r="M46" i="5"/>
  <c r="N45" i="5"/>
  <c r="M45" i="5"/>
  <c r="N44" i="5"/>
  <c r="M44" i="5"/>
  <c r="N43" i="5"/>
  <c r="M43" i="5"/>
  <c r="N42" i="5"/>
  <c r="M42" i="5"/>
  <c r="N41" i="5"/>
  <c r="M41" i="5"/>
  <c r="N40" i="5"/>
  <c r="M40" i="5"/>
  <c r="N39" i="5"/>
  <c r="M39" i="5"/>
  <c r="N38" i="5"/>
  <c r="M38" i="5"/>
  <c r="N37" i="5"/>
  <c r="M37" i="5"/>
  <c r="N36" i="5"/>
  <c r="M36" i="5"/>
  <c r="N35" i="5"/>
  <c r="M35" i="5"/>
  <c r="N34" i="5"/>
  <c r="M34" i="5"/>
  <c r="N33" i="5"/>
  <c r="M33" i="5"/>
  <c r="N32" i="5"/>
  <c r="M32" i="5"/>
  <c r="N31" i="5"/>
  <c r="M31" i="5"/>
  <c r="N30" i="5"/>
  <c r="M30" i="5"/>
  <c r="N29" i="5"/>
  <c r="M29" i="5"/>
  <c r="N28" i="5"/>
  <c r="M28" i="5"/>
  <c r="N27" i="5"/>
  <c r="M27" i="5"/>
  <c r="N26" i="5"/>
  <c r="M26" i="5"/>
  <c r="N25" i="5"/>
  <c r="M25" i="5"/>
  <c r="K265" i="5" l="1"/>
  <c r="K266" i="5"/>
  <c r="K267" i="5"/>
  <c r="K268" i="5"/>
  <c r="K269" i="5"/>
  <c r="K270" i="5"/>
  <c r="K271" i="5"/>
  <c r="K191" i="5"/>
  <c r="K192" i="5"/>
  <c r="K193" i="5"/>
  <c r="K194" i="5"/>
  <c r="K195" i="5"/>
  <c r="K196" i="5"/>
  <c r="K197" i="5"/>
  <c r="K198" i="5"/>
  <c r="K199" i="5"/>
  <c r="K200" i="5"/>
  <c r="K201" i="5"/>
  <c r="K202" i="5"/>
  <c r="K139" i="5"/>
  <c r="K140" i="5"/>
  <c r="K141" i="5"/>
  <c r="K142" i="5"/>
  <c r="K143" i="5"/>
  <c r="K144" i="5"/>
  <c r="K146" i="5"/>
  <c r="K147" i="5"/>
  <c r="K148" i="5"/>
  <c r="K149" i="5"/>
  <c r="K150" i="5"/>
  <c r="K151" i="5"/>
  <c r="K152" i="5"/>
  <c r="K153" i="5"/>
  <c r="K154" i="5"/>
  <c r="K155" i="5"/>
  <c r="K156" i="5"/>
  <c r="K157" i="5"/>
  <c r="K188" i="5"/>
  <c r="K145" i="5"/>
  <c r="K98" i="5"/>
  <c r="K136" i="5"/>
  <c r="K135" i="5"/>
  <c r="K134" i="5"/>
  <c r="K133" i="5"/>
  <c r="K132" i="5"/>
  <c r="K131" i="5"/>
  <c r="K130" i="5"/>
  <c r="K129" i="5"/>
  <c r="K128" i="5"/>
  <c r="K127" i="5"/>
  <c r="K126" i="5"/>
  <c r="K125" i="5"/>
  <c r="K124" i="5"/>
  <c r="K123" i="5"/>
  <c r="K122" i="5"/>
  <c r="K121" i="5"/>
  <c r="K120" i="5"/>
  <c r="K119" i="5"/>
  <c r="K118" i="5"/>
  <c r="K117" i="5"/>
  <c r="K116" i="5"/>
  <c r="K115" i="5"/>
  <c r="K114" i="5"/>
  <c r="K113" i="5"/>
  <c r="K112" i="5"/>
  <c r="K111" i="5"/>
  <c r="K110" i="5"/>
  <c r="K109" i="5"/>
  <c r="K108" i="5"/>
  <c r="K107" i="5"/>
  <c r="K106" i="5"/>
  <c r="K105" i="5"/>
  <c r="K104" i="5"/>
  <c r="K103" i="5"/>
  <c r="K102" i="5"/>
  <c r="K101" i="5"/>
  <c r="K100" i="5"/>
  <c r="K94" i="5"/>
  <c r="K93" i="5"/>
  <c r="K92" i="5"/>
  <c r="K91" i="5"/>
  <c r="K90" i="5"/>
  <c r="K89" i="5"/>
  <c r="K88" i="5"/>
  <c r="K87" i="5"/>
  <c r="K86" i="5"/>
  <c r="M13" i="5"/>
  <c r="M11" i="5"/>
  <c r="M9" i="5"/>
  <c r="M15" i="5" l="1"/>
  <c r="N15" i="5" s="1"/>
  <c r="I54" i="6" l="1"/>
  <c r="I61" i="6"/>
  <c r="I69" i="6"/>
  <c r="I71" i="6"/>
  <c r="I76" i="6"/>
  <c r="I78" i="6"/>
  <c r="I82" i="6"/>
  <c r="I109" i="6"/>
  <c r="I118" i="6"/>
  <c r="I124" i="6"/>
  <c r="I126" i="6"/>
  <c r="I128" i="6"/>
  <c r="I132" i="6"/>
  <c r="I134" i="6"/>
  <c r="I146" i="6"/>
  <c r="I151" i="6"/>
  <c r="I153" i="6"/>
  <c r="I155" i="6"/>
  <c r="I170" i="6"/>
  <c r="I173" i="6"/>
  <c r="I179" i="6"/>
  <c r="I187" i="6"/>
  <c r="I190" i="6"/>
  <c r="I215" i="6"/>
  <c r="I216" i="6"/>
  <c r="I217" i="6"/>
  <c r="I218" i="6"/>
  <c r="I219" i="6"/>
  <c r="I220" i="6"/>
  <c r="I221" i="6"/>
  <c r="I222" i="6"/>
  <c r="I223" i="6"/>
  <c r="I224" i="6"/>
  <c r="I225" i="6"/>
  <c r="I226" i="6"/>
  <c r="I227" i="6"/>
  <c r="I228" i="6"/>
  <c r="I229" i="6"/>
  <c r="I230" i="6"/>
  <c r="I231" i="6"/>
  <c r="I232" i="6"/>
  <c r="I233" i="6"/>
  <c r="I234" i="6"/>
  <c r="I235" i="6"/>
  <c r="I236" i="6"/>
  <c r="I238" i="6"/>
  <c r="I244" i="6"/>
  <c r="I248" i="6"/>
  <c r="I251" i="6"/>
  <c r="I253" i="6"/>
  <c r="I303" i="6"/>
  <c r="I311" i="6"/>
  <c r="I313" i="6"/>
  <c r="I315" i="6"/>
  <c r="I317" i="6"/>
  <c r="I323" i="6"/>
  <c r="I326" i="6"/>
  <c r="I328" i="6"/>
  <c r="I331" i="6"/>
  <c r="I333"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153" i="6"/>
  <c r="G154" i="6"/>
  <c r="G155" i="6"/>
  <c r="G156" i="6"/>
  <c r="G157" i="6"/>
  <c r="G158" i="6"/>
  <c r="G159" i="6"/>
  <c r="G160" i="6"/>
  <c r="G161" i="6"/>
  <c r="G162" i="6"/>
  <c r="G163" i="6"/>
  <c r="G164" i="6"/>
  <c r="G165" i="6"/>
  <c r="G166" i="6"/>
  <c r="G167" i="6"/>
  <c r="G168" i="6"/>
  <c r="G169" i="6"/>
  <c r="G170" i="6"/>
  <c r="G171" i="6"/>
  <c r="G172" i="6"/>
  <c r="G173" i="6"/>
  <c r="G174" i="6"/>
  <c r="G175" i="6"/>
  <c r="G176" i="6"/>
  <c r="G177" i="6"/>
  <c r="G178" i="6"/>
  <c r="G179" i="6"/>
  <c r="G180" i="6"/>
  <c r="G181" i="6"/>
  <c r="G182" i="6"/>
  <c r="G183" i="6"/>
  <c r="G184" i="6"/>
  <c r="G185" i="6"/>
  <c r="G186" i="6"/>
  <c r="G187" i="6"/>
  <c r="G188" i="6"/>
  <c r="G189" i="6"/>
  <c r="G190" i="6"/>
  <c r="G191" i="6"/>
  <c r="G192" i="6"/>
  <c r="G193" i="6"/>
  <c r="G194" i="6"/>
  <c r="G195" i="6"/>
  <c r="G196" i="6"/>
  <c r="G197" i="6"/>
  <c r="G198" i="6"/>
  <c r="G199" i="6"/>
  <c r="G200" i="6"/>
  <c r="G201" i="6"/>
  <c r="G202" i="6"/>
  <c r="G203" i="6"/>
  <c r="G204" i="6"/>
  <c r="G205" i="6"/>
  <c r="G206" i="6"/>
  <c r="G207" i="6"/>
  <c r="G208" i="6"/>
  <c r="G209" i="6"/>
  <c r="G210" i="6"/>
  <c r="G211" i="6"/>
  <c r="G212" i="6"/>
  <c r="G213" i="6"/>
  <c r="G214" i="6"/>
  <c r="G215" i="6"/>
  <c r="G216" i="6"/>
  <c r="G217" i="6"/>
  <c r="G218" i="6"/>
  <c r="G219" i="6"/>
  <c r="G220" i="6"/>
  <c r="G221" i="6"/>
  <c r="G222" i="6"/>
  <c r="G223" i="6"/>
  <c r="G224" i="6"/>
  <c r="G225" i="6"/>
  <c r="G226" i="6"/>
  <c r="G227" i="6"/>
  <c r="G228" i="6"/>
  <c r="G229" i="6"/>
  <c r="G230" i="6"/>
  <c r="G231" i="6"/>
  <c r="G232" i="6"/>
  <c r="G233" i="6"/>
  <c r="G234" i="6"/>
  <c r="G235" i="6"/>
  <c r="G236" i="6"/>
  <c r="G237" i="6"/>
  <c r="G238" i="6"/>
  <c r="G239" i="6"/>
  <c r="G240" i="6"/>
  <c r="G241" i="6"/>
  <c r="G242" i="6"/>
  <c r="G243" i="6"/>
  <c r="G244" i="6"/>
  <c r="G245" i="6"/>
  <c r="G246" i="6"/>
  <c r="G247" i="6"/>
  <c r="G248" i="6"/>
  <c r="G249" i="6"/>
  <c r="G250" i="6"/>
  <c r="G251" i="6"/>
  <c r="G252" i="6"/>
  <c r="G253" i="6"/>
  <c r="G254" i="6"/>
  <c r="G255" i="6"/>
  <c r="G256" i="6"/>
  <c r="G257" i="6"/>
  <c r="G258" i="6"/>
  <c r="G259" i="6"/>
  <c r="G260" i="6"/>
  <c r="G261" i="6"/>
  <c r="G262" i="6"/>
  <c r="G263" i="6"/>
  <c r="G264" i="6"/>
  <c r="G265" i="6"/>
  <c r="G266" i="6"/>
  <c r="G267" i="6"/>
  <c r="G268" i="6"/>
  <c r="G269" i="6"/>
  <c r="G270" i="6"/>
  <c r="G271" i="6"/>
  <c r="G272" i="6"/>
  <c r="G273" i="6"/>
  <c r="G274" i="6"/>
  <c r="G275" i="6"/>
  <c r="G276" i="6"/>
  <c r="G277" i="6"/>
  <c r="G278" i="6"/>
  <c r="G279" i="6"/>
  <c r="G280" i="6"/>
  <c r="G281" i="6"/>
  <c r="G282" i="6"/>
  <c r="G283" i="6"/>
  <c r="G284" i="6"/>
  <c r="G285" i="6"/>
  <c r="G286" i="6"/>
  <c r="G287" i="6"/>
  <c r="G288" i="6"/>
  <c r="G289" i="6"/>
  <c r="G290" i="6"/>
  <c r="G291" i="6"/>
  <c r="G292" i="6"/>
  <c r="G293" i="6"/>
  <c r="G294" i="6"/>
  <c r="G295" i="6"/>
  <c r="G296" i="6"/>
  <c r="G297" i="6"/>
  <c r="G298" i="6"/>
  <c r="G299" i="6"/>
  <c r="G300" i="6"/>
  <c r="G301" i="6"/>
  <c r="G302" i="6"/>
  <c r="G303" i="6"/>
  <c r="G304" i="6"/>
  <c r="G305" i="6"/>
  <c r="G306" i="6"/>
  <c r="G307" i="6"/>
  <c r="G308" i="6"/>
  <c r="G309" i="6"/>
  <c r="G310" i="6"/>
  <c r="G311" i="6"/>
  <c r="G312" i="6"/>
  <c r="G313" i="6"/>
  <c r="G314" i="6"/>
  <c r="G315" i="6"/>
  <c r="G316" i="6"/>
  <c r="G317" i="6"/>
  <c r="G318" i="6"/>
  <c r="G319" i="6"/>
  <c r="G320" i="6"/>
  <c r="G321" i="6"/>
  <c r="G322" i="6"/>
  <c r="G323" i="6"/>
  <c r="G324" i="6"/>
  <c r="G325" i="6"/>
  <c r="G326" i="6"/>
  <c r="G327" i="6"/>
  <c r="G328" i="6"/>
  <c r="G329" i="6"/>
  <c r="G330" i="6"/>
  <c r="G331" i="6"/>
  <c r="G332" i="6"/>
  <c r="G333" i="6"/>
  <c r="G334" i="6"/>
  <c r="G335" i="6"/>
  <c r="L335" i="6"/>
  <c r="L334" i="6"/>
  <c r="L333" i="6"/>
  <c r="L332" i="6"/>
  <c r="L331" i="6"/>
  <c r="L330" i="6"/>
  <c r="L329" i="6"/>
  <c r="L328" i="6"/>
  <c r="L327" i="6"/>
  <c r="L326" i="6"/>
  <c r="L325" i="6"/>
  <c r="L324" i="6"/>
  <c r="L323" i="6"/>
  <c r="L322" i="6"/>
  <c r="L321" i="6"/>
  <c r="L320" i="6"/>
  <c r="L319" i="6"/>
  <c r="L318" i="6"/>
  <c r="L317" i="6"/>
  <c r="L316" i="6"/>
  <c r="L315" i="6"/>
  <c r="L314" i="6"/>
  <c r="L313" i="6"/>
  <c r="L312" i="6"/>
  <c r="L311" i="6"/>
  <c r="L310" i="6"/>
  <c r="L309" i="6"/>
  <c r="L308" i="6"/>
  <c r="L307" i="6"/>
  <c r="L306" i="6"/>
  <c r="L305" i="6"/>
  <c r="L304" i="6"/>
  <c r="L303" i="6"/>
  <c r="L302" i="6"/>
  <c r="L301" i="6"/>
  <c r="L300" i="6"/>
  <c r="L299" i="6"/>
  <c r="L298" i="6"/>
  <c r="L297" i="6"/>
  <c r="L296" i="6"/>
  <c r="L295" i="6"/>
  <c r="L294" i="6"/>
  <c r="L293" i="6"/>
  <c r="L292" i="6"/>
  <c r="L291" i="6"/>
  <c r="L290" i="6"/>
  <c r="L289" i="6"/>
  <c r="L288" i="6"/>
  <c r="L287" i="6"/>
  <c r="L286" i="6"/>
  <c r="L285" i="6"/>
  <c r="L284" i="6"/>
  <c r="L283" i="6"/>
  <c r="L282" i="6"/>
  <c r="L281" i="6"/>
  <c r="L280" i="6"/>
  <c r="L279" i="6"/>
  <c r="L278" i="6"/>
  <c r="L277" i="6"/>
  <c r="L276" i="6"/>
  <c r="L275" i="6"/>
  <c r="L274" i="6"/>
  <c r="L273" i="6"/>
  <c r="L272" i="6"/>
  <c r="L271" i="6"/>
  <c r="L270" i="6"/>
  <c r="L269" i="6"/>
  <c r="L268" i="6"/>
  <c r="L267" i="6"/>
  <c r="L266" i="6"/>
  <c r="L265" i="6"/>
  <c r="L264" i="6"/>
  <c r="L263" i="6"/>
  <c r="L262" i="6"/>
  <c r="L261" i="6"/>
  <c r="L260" i="6"/>
  <c r="L259" i="6"/>
  <c r="L258" i="6"/>
  <c r="L257" i="6"/>
  <c r="L256" i="6"/>
  <c r="L255" i="6"/>
  <c r="L254" i="6"/>
  <c r="L253" i="6"/>
  <c r="L252" i="6"/>
  <c r="L251" i="6"/>
  <c r="L250" i="6"/>
  <c r="L249" i="6"/>
  <c r="L248" i="6"/>
  <c r="L247" i="6"/>
  <c r="L246" i="6"/>
  <c r="L245" i="6"/>
  <c r="L244" i="6"/>
  <c r="L243" i="6"/>
  <c r="L242" i="6"/>
  <c r="L241" i="6"/>
  <c r="L240" i="6"/>
  <c r="L239" i="6"/>
  <c r="L238" i="6"/>
  <c r="L237" i="6"/>
  <c r="L236" i="6"/>
  <c r="L235" i="6"/>
  <c r="L234" i="6"/>
  <c r="L233" i="6"/>
  <c r="L232" i="6"/>
  <c r="L231" i="6"/>
  <c r="L230" i="6"/>
  <c r="L229" i="6"/>
  <c r="L228" i="6"/>
  <c r="L227" i="6"/>
  <c r="L226" i="6"/>
  <c r="L225" i="6"/>
  <c r="L224" i="6"/>
  <c r="L223" i="6"/>
  <c r="L222" i="6"/>
  <c r="L221" i="6"/>
  <c r="L220" i="6"/>
  <c r="L219" i="6"/>
  <c r="L218" i="6"/>
  <c r="L217" i="6"/>
  <c r="L216" i="6"/>
  <c r="L215" i="6"/>
  <c r="L214" i="6"/>
  <c r="L213" i="6"/>
  <c r="L212" i="6"/>
  <c r="L211" i="6"/>
  <c r="L210" i="6"/>
  <c r="L209" i="6"/>
  <c r="L208" i="6"/>
  <c r="L207" i="6"/>
  <c r="L206" i="6"/>
  <c r="L205" i="6"/>
  <c r="L204" i="6"/>
  <c r="L203" i="6"/>
  <c r="L202" i="6"/>
  <c r="L201" i="6"/>
  <c r="L200" i="6"/>
  <c r="L199" i="6"/>
  <c r="L198" i="6"/>
  <c r="L197" i="6"/>
  <c r="L196" i="6"/>
  <c r="L195" i="6"/>
  <c r="L194" i="6"/>
  <c r="L193" i="6"/>
  <c r="L192" i="6"/>
  <c r="L191" i="6"/>
  <c r="L190" i="6"/>
  <c r="L189" i="6"/>
  <c r="L188" i="6"/>
  <c r="L187" i="6"/>
  <c r="L186" i="6"/>
  <c r="L185" i="6"/>
  <c r="L184" i="6"/>
  <c r="L183" i="6"/>
  <c r="L182" i="6"/>
  <c r="L181" i="6"/>
  <c r="L180" i="6"/>
  <c r="L179" i="6"/>
  <c r="L178" i="6"/>
  <c r="L177" i="6"/>
  <c r="L176" i="6"/>
  <c r="L175" i="6"/>
  <c r="L174" i="6"/>
  <c r="L173" i="6"/>
  <c r="L172" i="6"/>
  <c r="L171" i="6"/>
  <c r="L170" i="6"/>
  <c r="L169" i="6"/>
  <c r="L168" i="6"/>
  <c r="L167" i="6"/>
  <c r="L166" i="6"/>
  <c r="L165" i="6"/>
  <c r="L164" i="6"/>
  <c r="L163" i="6"/>
  <c r="L162" i="6"/>
  <c r="L161" i="6"/>
  <c r="L160" i="6"/>
  <c r="L159" i="6"/>
  <c r="L158" i="6"/>
  <c r="L157" i="6"/>
  <c r="L156" i="6"/>
  <c r="L155" i="6"/>
  <c r="L154" i="6"/>
  <c r="L153" i="6"/>
  <c r="L152" i="6"/>
  <c r="L151" i="6"/>
  <c r="L150" i="6"/>
  <c r="L149" i="6"/>
  <c r="L148" i="6"/>
  <c r="L147" i="6"/>
  <c r="L146" i="6"/>
  <c r="L145" i="6"/>
  <c r="L144" i="6"/>
  <c r="L143" i="6"/>
  <c r="L142" i="6"/>
  <c r="L141" i="6"/>
  <c r="L140" i="6"/>
  <c r="L139" i="6"/>
  <c r="L138" i="6"/>
  <c r="L137" i="6"/>
  <c r="L136" i="6"/>
  <c r="L135" i="6"/>
  <c r="L134" i="6"/>
  <c r="L133" i="6"/>
  <c r="L132" i="6"/>
  <c r="L131" i="6"/>
  <c r="L130" i="6"/>
  <c r="L129" i="6"/>
  <c r="L128" i="6"/>
  <c r="L127" i="6"/>
  <c r="L126" i="6"/>
  <c r="L125" i="6"/>
  <c r="L124" i="6"/>
  <c r="L123" i="6"/>
  <c r="L122" i="6"/>
  <c r="L121" i="6"/>
  <c r="L120" i="6"/>
  <c r="L119" i="6"/>
  <c r="L118" i="6"/>
  <c r="L117" i="6"/>
  <c r="L116" i="6"/>
  <c r="L115" i="6"/>
  <c r="L114" i="6"/>
  <c r="L113" i="6"/>
  <c r="L112" i="6"/>
  <c r="L111" i="6"/>
  <c r="L110" i="6"/>
  <c r="L109" i="6"/>
  <c r="L108" i="6"/>
  <c r="L107" i="6"/>
  <c r="L106" i="6"/>
  <c r="L105" i="6"/>
  <c r="L104" i="6"/>
  <c r="L103" i="6"/>
  <c r="L102" i="6"/>
  <c r="L101" i="6"/>
  <c r="L100" i="6"/>
  <c r="L99" i="6"/>
  <c r="L98" i="6"/>
  <c r="L97" i="6"/>
  <c r="L96" i="6"/>
  <c r="L95" i="6"/>
  <c r="L94" i="6"/>
  <c r="L93" i="6"/>
  <c r="L92" i="6"/>
  <c r="L91" i="6"/>
  <c r="L90" i="6"/>
  <c r="L89" i="6"/>
  <c r="L88" i="6"/>
  <c r="L87" i="6"/>
  <c r="L86" i="6"/>
  <c r="L85" i="6"/>
  <c r="L84" i="6"/>
  <c r="L83" i="6"/>
  <c r="L82" i="6"/>
  <c r="L81" i="6"/>
  <c r="L80" i="6"/>
  <c r="L79" i="6"/>
  <c r="L78" i="6"/>
  <c r="L77" i="6"/>
  <c r="L76" i="6"/>
  <c r="L75" i="6"/>
  <c r="L74" i="6"/>
  <c r="L73" i="6"/>
  <c r="L72" i="6"/>
  <c r="L71" i="6"/>
  <c r="L70" i="6"/>
  <c r="L69" i="6"/>
  <c r="L68" i="6"/>
  <c r="L67" i="6"/>
  <c r="L66" i="6"/>
  <c r="L65" i="6"/>
  <c r="L64" i="6"/>
  <c r="L63" i="6"/>
  <c r="L62" i="6"/>
  <c r="L61" i="6"/>
  <c r="L60" i="6"/>
  <c r="L59" i="6"/>
  <c r="L58" i="6"/>
  <c r="L57" i="6"/>
  <c r="L56" i="6"/>
  <c r="L55" i="6"/>
  <c r="L54" i="6"/>
  <c r="L53" i="6"/>
  <c r="L52" i="6"/>
  <c r="L51" i="6"/>
  <c r="L50" i="6"/>
  <c r="L49" i="6"/>
  <c r="L48" i="6"/>
  <c r="I171" i="6"/>
  <c r="I172" i="6"/>
  <c r="I60" i="6" l="1"/>
  <c r="I140" i="6" l="1"/>
  <c r="K31" i="5"/>
  <c r="I62" i="6" s="1"/>
  <c r="K32" i="5"/>
  <c r="I63" i="6" s="1"/>
  <c r="K33" i="5"/>
  <c r="I64" i="6" s="1"/>
  <c r="K34" i="5"/>
  <c r="I65" i="6" s="1"/>
  <c r="K35" i="5"/>
  <c r="I66" i="6" s="1"/>
  <c r="K67" i="5"/>
  <c r="I67" i="6" s="1"/>
  <c r="K68" i="5"/>
  <c r="I68" i="6" s="1"/>
  <c r="K85" i="5"/>
  <c r="I70" i="6" s="1"/>
  <c r="K96" i="5"/>
  <c r="I72" i="6" s="1"/>
  <c r="K97" i="5"/>
  <c r="I73" i="6" s="1"/>
  <c r="K99" i="5"/>
  <c r="I74" i="6" s="1"/>
  <c r="I75" i="6"/>
  <c r="K138" i="5"/>
  <c r="I77" i="6" s="1"/>
  <c r="K190" i="5"/>
  <c r="I79" i="6" s="1"/>
  <c r="K203" i="5"/>
  <c r="I80" i="6" s="1"/>
  <c r="K207" i="5"/>
  <c r="I81" i="6" s="1"/>
  <c r="K240" i="5"/>
  <c r="I83" i="6" s="1"/>
  <c r="K241" i="5"/>
  <c r="I84" i="6" s="1"/>
  <c r="K242" i="5"/>
  <c r="I85" i="6" s="1"/>
  <c r="K243" i="5"/>
  <c r="I86" i="6" s="1"/>
  <c r="K244" i="5"/>
  <c r="I87" i="6" s="1"/>
  <c r="K245" i="5"/>
  <c r="I88" i="6" s="1"/>
  <c r="K246" i="5"/>
  <c r="I89" i="6" s="1"/>
  <c r="K247" i="5"/>
  <c r="I90" i="6" s="1"/>
  <c r="K248" i="5"/>
  <c r="I91" i="6" s="1"/>
  <c r="K249" i="5"/>
  <c r="I92" i="6" s="1"/>
  <c r="K250" i="5"/>
  <c r="I93" i="6" s="1"/>
  <c r="K251" i="5"/>
  <c r="I94" i="6" s="1"/>
  <c r="K252" i="5"/>
  <c r="I95" i="6" s="1"/>
  <c r="K253" i="5"/>
  <c r="I96" i="6" s="1"/>
  <c r="K254" i="5"/>
  <c r="I97" i="6" s="1"/>
  <c r="K255" i="5"/>
  <c r="I98" i="6" s="1"/>
  <c r="K256" i="5"/>
  <c r="I99" i="6" s="1"/>
  <c r="K257" i="5"/>
  <c r="I100" i="6" s="1"/>
  <c r="K258" i="5"/>
  <c r="I101" i="6" s="1"/>
  <c r="K259" i="5"/>
  <c r="I102" i="6" s="1"/>
  <c r="K260" i="5"/>
  <c r="I103" i="6" s="1"/>
  <c r="K261" i="5"/>
  <c r="I104" i="6" s="1"/>
  <c r="K262" i="5"/>
  <c r="I105" i="6" s="1"/>
  <c r="K263" i="5"/>
  <c r="I106" i="6" s="1"/>
  <c r="K264" i="5"/>
  <c r="I107" i="6" s="1"/>
  <c r="K301" i="5"/>
  <c r="I108" i="6" s="1"/>
  <c r="K303" i="5"/>
  <c r="I110" i="6" s="1"/>
  <c r="K304" i="5"/>
  <c r="I111" i="6" s="1"/>
  <c r="K319" i="5"/>
  <c r="I112" i="6" s="1"/>
  <c r="I113" i="6"/>
  <c r="I114" i="6"/>
  <c r="I115" i="6"/>
  <c r="I116" i="6"/>
  <c r="I117" i="6"/>
  <c r="K321" i="5"/>
  <c r="I119" i="6" s="1"/>
  <c r="K322" i="5"/>
  <c r="I120" i="6" s="1"/>
  <c r="K323" i="5"/>
  <c r="I121" i="6" s="1"/>
  <c r="K332" i="5"/>
  <c r="I122" i="6" s="1"/>
  <c r="K333" i="5"/>
  <c r="I123" i="6" s="1"/>
  <c r="I125" i="6"/>
  <c r="K335" i="5"/>
  <c r="I127" i="6" s="1"/>
  <c r="K336" i="5"/>
  <c r="I129" i="6" s="1"/>
  <c r="K337" i="5"/>
  <c r="I130" i="6" s="1"/>
  <c r="K338" i="5"/>
  <c r="I131" i="6" s="1"/>
  <c r="K339" i="5"/>
  <c r="I133" i="6" s="1"/>
  <c r="K340" i="5"/>
  <c r="I135" i="6" s="1"/>
  <c r="K341" i="5"/>
  <c r="I136" i="6" s="1"/>
  <c r="K342" i="5"/>
  <c r="I137" i="6" s="1"/>
  <c r="K343" i="5"/>
  <c r="I138" i="6" s="1"/>
  <c r="I139" i="6"/>
  <c r="K344" i="5"/>
  <c r="I141" i="6" s="1"/>
  <c r="K345" i="5"/>
  <c r="I142" i="6" s="1"/>
  <c r="I143" i="6"/>
  <c r="I144" i="6"/>
  <c r="I145" i="6"/>
  <c r="I147" i="6"/>
  <c r="I148" i="6"/>
  <c r="I149" i="6"/>
  <c r="I150" i="6"/>
  <c r="I152" i="6"/>
  <c r="I154" i="6"/>
  <c r="I156" i="6"/>
  <c r="I157" i="6"/>
  <c r="I158" i="6"/>
  <c r="I159" i="6"/>
  <c r="I160" i="6"/>
  <c r="I161" i="6"/>
  <c r="I162" i="6"/>
  <c r="I163" i="6"/>
  <c r="I164" i="6"/>
  <c r="I165" i="6"/>
  <c r="I166" i="6"/>
  <c r="I167" i="6"/>
  <c r="I168" i="6"/>
  <c r="I169" i="6"/>
  <c r="I174" i="6"/>
  <c r="I175" i="6"/>
  <c r="I176" i="6"/>
  <c r="I177" i="6"/>
  <c r="I178" i="6"/>
  <c r="I180" i="6"/>
  <c r="I181" i="6"/>
  <c r="I182" i="6"/>
  <c r="I183" i="6"/>
  <c r="I184" i="6"/>
  <c r="I185" i="6"/>
  <c r="I186" i="6"/>
  <c r="I188" i="6"/>
  <c r="I189" i="6"/>
  <c r="I191" i="6"/>
  <c r="I192" i="6"/>
  <c r="I193" i="6"/>
  <c r="I194" i="6"/>
  <c r="I195" i="6"/>
  <c r="I196" i="6"/>
  <c r="I197" i="6"/>
  <c r="I198" i="6"/>
  <c r="I199" i="6"/>
  <c r="I200" i="6"/>
  <c r="I201" i="6"/>
  <c r="I202" i="6"/>
  <c r="I203" i="6"/>
  <c r="I204" i="6"/>
  <c r="I205" i="6"/>
  <c r="I206" i="6"/>
  <c r="I207" i="6"/>
  <c r="I208" i="6"/>
  <c r="I209" i="6"/>
  <c r="I210" i="6"/>
  <c r="I211" i="6"/>
  <c r="I212" i="6"/>
  <c r="I213" i="6"/>
  <c r="I214" i="6"/>
  <c r="I237" i="6"/>
  <c r="I239" i="6"/>
  <c r="I240" i="6"/>
  <c r="I241" i="6"/>
  <c r="I242" i="6"/>
  <c r="I243" i="6"/>
  <c r="I245" i="6"/>
  <c r="I246" i="6"/>
  <c r="I247" i="6"/>
  <c r="I249" i="6"/>
  <c r="I250" i="6"/>
  <c r="I252" i="6"/>
  <c r="I254" i="6"/>
  <c r="I255" i="6"/>
  <c r="I256" i="6"/>
  <c r="I257" i="6"/>
  <c r="I258" i="6"/>
  <c r="I259" i="6"/>
  <c r="I260" i="6"/>
  <c r="I261" i="6"/>
  <c r="I262" i="6"/>
  <c r="I263" i="6"/>
  <c r="I264" i="6"/>
  <c r="I265" i="6"/>
  <c r="I266" i="6"/>
  <c r="I267" i="6"/>
  <c r="I268" i="6"/>
  <c r="I269" i="6"/>
  <c r="I270" i="6"/>
  <c r="I271" i="6"/>
  <c r="I272" i="6"/>
  <c r="I273" i="6"/>
  <c r="I274" i="6"/>
  <c r="I275" i="6"/>
  <c r="I276" i="6"/>
  <c r="I277" i="6"/>
  <c r="I278" i="6"/>
  <c r="I279" i="6"/>
  <c r="I280" i="6"/>
  <c r="I281" i="6"/>
  <c r="I282" i="6"/>
  <c r="I283" i="6"/>
  <c r="I284" i="6"/>
  <c r="I285" i="6"/>
  <c r="I286" i="6"/>
  <c r="I287" i="6"/>
  <c r="I288" i="6"/>
  <c r="I289" i="6"/>
  <c r="I290" i="6"/>
  <c r="I291" i="6"/>
  <c r="I292" i="6"/>
  <c r="I293" i="6"/>
  <c r="I294" i="6"/>
  <c r="I295" i="6"/>
  <c r="I296" i="6"/>
  <c r="I297" i="6"/>
  <c r="I298" i="6"/>
  <c r="I299" i="6"/>
  <c r="I300" i="6"/>
  <c r="I301" i="6"/>
  <c r="I302" i="6"/>
  <c r="I304" i="6"/>
  <c r="I305" i="6"/>
  <c r="I306" i="6"/>
  <c r="I307" i="6"/>
  <c r="I308" i="6"/>
  <c r="I309" i="6"/>
  <c r="I310" i="6"/>
  <c r="I312" i="6"/>
  <c r="I314" i="6"/>
  <c r="I316" i="6"/>
  <c r="I318" i="6"/>
  <c r="I319" i="6"/>
  <c r="I320" i="6"/>
  <c r="I321" i="6"/>
  <c r="I322" i="6"/>
  <c r="I324" i="6"/>
  <c r="I325" i="6"/>
  <c r="I327" i="6"/>
  <c r="I329" i="6"/>
  <c r="I330" i="6"/>
  <c r="I332" i="6"/>
  <c r="I334" i="6"/>
  <c r="I335" i="6"/>
  <c r="K25" i="5" l="1"/>
  <c r="I48" i="6" s="1"/>
  <c r="K26" i="5"/>
  <c r="I49" i="6" s="1"/>
  <c r="K27" i="5"/>
  <c r="I50" i="6" s="1"/>
  <c r="K28" i="5"/>
  <c r="I51" i="6" s="1"/>
  <c r="K29" i="5"/>
  <c r="I52" i="6" s="1"/>
  <c r="I53" i="6"/>
  <c r="I55" i="6"/>
  <c r="I56" i="6"/>
  <c r="I57" i="6"/>
  <c r="I58" i="6"/>
  <c r="I59" i="6"/>
</calcChain>
</file>

<file path=xl/sharedStrings.xml><?xml version="1.0" encoding="utf-8"?>
<sst xmlns="http://schemas.openxmlformats.org/spreadsheetml/2006/main" count="4425" uniqueCount="1264">
  <si>
    <t>GTC23R</t>
  </si>
  <si>
    <t>MAQUINAS ELECTRICAS ROTATORIAS. PARTE 16: SISTEMAS DE EXCITACION PARA MAQUINAS SINCRONICAS. CAPITULO 2: MODELOS PARA LOS ESTUDIOS DE REDES.</t>
  </si>
  <si>
    <t>GTC48A</t>
  </si>
  <si>
    <t>GUIA PARA LA APLICACION Y OPERACION DE MAQUINAS SINCRONICAS DE POLOS LISOS TIPO TURBINA QUE USAN HIDROGENO COMO REFRIGERANTE.</t>
  </si>
  <si>
    <t>GTC49R</t>
  </si>
  <si>
    <t>TRANSFORMADORES. GUIA PARA LA INSTALACION Y PUESTA EN SERVICIO DE TRANSFORMADORES DE DISTRIBUCION SUMERGIDOS EN LIQUIDO REFRIGERANTE PARA USO A LA INTEMPERIE -MONTAJE EN POSTE-.</t>
  </si>
  <si>
    <t>GTC60A</t>
  </si>
  <si>
    <t>METROLOGIA. GUIA PARA LA CALIBRACION DE PATRONES DE MEDIDA.</t>
  </si>
  <si>
    <t>NTC1011A</t>
  </si>
  <si>
    <t>MADERAS. DETERMINACION DE LOS ESFUERZOS UNITARIOS BASICOS.</t>
  </si>
  <si>
    <t>NTC1076A</t>
  </si>
  <si>
    <t>GLUCOSA. METODOS DE ENSAYO.</t>
  </si>
  <si>
    <t>NTC1101A</t>
  </si>
  <si>
    <t>METALURGIA. ALAMBRE BRILLANTE DE ACERO DE ALTA RESISTENCIA PARA CABLES.</t>
  </si>
  <si>
    <t>NTC1142A</t>
  </si>
  <si>
    <t>GRASAS. DETERMINACION DEL CONTENIDO DE GRASA.</t>
  </si>
  <si>
    <t>NTC1178A</t>
  </si>
  <si>
    <t>BARRAS DE ACERO AL CARBONO PARA RESORTES.</t>
  </si>
  <si>
    <t>NTC1182A</t>
  </si>
  <si>
    <t>BARRAS DE ACEROS ALEADOS ACABADAS EN FRIO.</t>
  </si>
  <si>
    <t>NTC1189A</t>
  </si>
  <si>
    <t>METALURGIA. PRODUCTOS TUBULARES DE ACERO. RECUBRIMIENTO DE CINC.</t>
  </si>
  <si>
    <t>NTC11A</t>
  </si>
  <si>
    <t>TUBERIA METALICA. TUBOS DE ACERO AL CARBONO, DE ACERO ALEADO FERRITICO Y DE ACERO ALEADO AUSTENITICO, CON Y SIN COSTURA. REQUISITOS GENERALES.</t>
  </si>
  <si>
    <t>NTC1200R</t>
  </si>
  <si>
    <t>PAPELES Y CARTONES PARA IMPRESION. DETERMINACION DE LA ABSORBENCIA DE TINTA.</t>
  </si>
  <si>
    <t>NTC1217R</t>
  </si>
  <si>
    <t>AISLADORES DE PORCELANA TIPO POSTE - AISLADORES DE APARATOS - FABRICADOS POR EL PROCESO HUMEDO.</t>
  </si>
  <si>
    <t>NTC1243R</t>
  </si>
  <si>
    <t>COMPONENTES CERAMICOS PARA PROPOSITOS ELECTRICOS. TOLERANCIAS DIMENSIONALES.</t>
  </si>
  <si>
    <t>NTC1285R</t>
  </si>
  <si>
    <t>ELECTROTECNIA. METODO DE ENSAYO PARA AISLADORES DE POTENCIA ELECTRICA.</t>
  </si>
  <si>
    <t>NTC12A</t>
  </si>
  <si>
    <t>TUBOS DE ACERO DE BAJO CARBONO Y CARBONO-MOLIBDENO SIN COSTURA PARA SERVICIO DE REFINERIA.</t>
  </si>
  <si>
    <t>NTC13A</t>
  </si>
  <si>
    <t>TUBOS DE ACERO DE ALEACION INTERMEDIA SIN COSTURA PARA SERVICIO DE REFINERIAS.</t>
  </si>
  <si>
    <t>NTC1440A</t>
  </si>
  <si>
    <t>MUEBLES DE OFICINA. CONSIDERACIONES GENERALES RELATIVAS A LA POSICION DE TRABAJO: SILLA - ESCRITORIO.</t>
  </si>
  <si>
    <t>NTC1444A</t>
  </si>
  <si>
    <t>ANTRACITA PARA CAJAS Y TAPAS DE BATERIA DE CAUCHO DURO.</t>
  </si>
  <si>
    <t>NTC1469A</t>
  </si>
  <si>
    <t>CASQUILLOS Y PORTALAMPARAS PARA LAMPARAS DE ILUMINACION GENERAL. DESIGNACIONES.</t>
  </si>
  <si>
    <t>NTC1470A</t>
  </si>
  <si>
    <t>ELECTROTECNIA. CASQUILLOS Y PORTALAMPARAS ROSCADOS E27 Y E40. DIMENSIONES Y GALGAS DE VERIFICACION.</t>
  </si>
  <si>
    <t>NTC1497A</t>
  </si>
  <si>
    <t>ACEITE MINERAL LIVIANO Y ACEITE MINERAL PESADO.</t>
  </si>
  <si>
    <t>NTC1507A</t>
  </si>
  <si>
    <t>TERMINOLOGIA DEL MOBILIARIO DE OFICINA.</t>
  </si>
  <si>
    <t>NTC1586A</t>
  </si>
  <si>
    <t>MUEBLES. MUEBLES DE MADERA. DETERMINACION DE LA RESISTENCIA DE LOS ACABADOS A LAS MANCHAS Y LOS DISOLVENTES.</t>
  </si>
  <si>
    <t>NTC1587A</t>
  </si>
  <si>
    <t>MUEBLES. MUEBLES DE MADERA. DETERMINACION DE LA RESISTENCIA DE LOS ACABADOS AL CALOR.</t>
  </si>
  <si>
    <t>NTC1593A</t>
  </si>
  <si>
    <t>MECANICA. CABLES PEQUENOS DE ACERO.</t>
  </si>
  <si>
    <t>NTC1612A</t>
  </si>
  <si>
    <t>MUEBLES. MUEBLES DE MADERA. DETERMINACION DE LA RESISTENCIA AL IMPACTO DE LOS ACABADOS.</t>
  </si>
  <si>
    <t>NTC1626A</t>
  </si>
  <si>
    <t>INDUSTRIA FARMACEUTICA. ESTEARATO DE MAGNESIO PARA LA INDUSTRIA DE COSMETICOS.</t>
  </si>
  <si>
    <t>NTC1666A</t>
  </si>
  <si>
    <t>MECANICA. ELEMENTOS DE TRANSMISION. CABLES PARA GRUAS Y EXCAVADORAS, Y PROPOSITOS INDUSTRIALES EN GENERAL.</t>
  </si>
  <si>
    <t>NTC1674A</t>
  </si>
  <si>
    <t>TRANSPORTE Y EMBALAJE. CANECAS PLASTICAS PARA LA RECOLECCION DE BASURAS.</t>
  </si>
  <si>
    <t>NTC1676R</t>
  </si>
  <si>
    <t>CARBON. CARBONES DE HULLA - DUROS -. CLASIFICACION POR TIPO.</t>
  </si>
  <si>
    <t>NTC170A</t>
  </si>
  <si>
    <t>TUBERIA METALICA. TUBOS DE ACERO CON COSTURA, TIPO LIVIANO APTOS PARA SER ROSCADOS, PARA LA PROTECCION DE CONDUCTORES ELECTRICOS.</t>
  </si>
  <si>
    <t>NTC1758A</t>
  </si>
  <si>
    <t>ELECTROTECNIA. CABLES TELEFONICOS URBANOS EN PARES AISLADOS CON PAPEL, CON CUBIERTA BARRERA CONTRA HUMEDAD, CON O SIN ARMADURA.</t>
  </si>
  <si>
    <t>NTC1763A</t>
  </si>
  <si>
    <t>INDUSTRIAS ALIMENTARIAS. AZUFRE TIPO SOLUBLE PARA LA INDUSTRIA AZUCARERA.</t>
  </si>
  <si>
    <t>NTC1805A</t>
  </si>
  <si>
    <t>MUEBLES. ESTANTERIAS METALICAS. REQUISITOS FISICOS DE CALIDAD.</t>
  </si>
  <si>
    <t>NTC1844A</t>
  </si>
  <si>
    <t>MUEBLES. EQUIPOS DE SEGURIDAD. CERRADURAS DE COMBINACION.</t>
  </si>
  <si>
    <t>NTC1849A</t>
  </si>
  <si>
    <t>METROLOGIA. PESAS QUILATES.</t>
  </si>
  <si>
    <t>NTC189A</t>
  </si>
  <si>
    <t>ELECTROTECNIA. BOMBILLAS ELÉCTRICAS DE FILAMENTO DE TUNGSTENO PARA USO DOMÉSTICO Y USOS SIMILARES DE ILUMINACIÓN EN GENERAL.</t>
  </si>
  <si>
    <t>NTC18A</t>
  </si>
  <si>
    <t>TUBOS DE ACERO AUSTENITICO AL CROMO - NIQUEL SIN COSTURA PARA SERVICIO DE REFINERIAS.</t>
  </si>
  <si>
    <t>NTC1966A</t>
  </si>
  <si>
    <t>MADERAS. POSTES DE MANGLE PARA LINEAS AEREAS DE ENERGIA Y TELECOMUNICACIONES.</t>
  </si>
  <si>
    <t>NTC1971A</t>
  </si>
  <si>
    <t>METALURGIA. ACERO ESTRUCTURAL AL MANGANESO VANADIO DE BAJA ALEACION Y ALTA RESISTENCIA.</t>
  </si>
  <si>
    <t>NTC1987A</t>
  </si>
  <si>
    <t>MUEBLES. MUEBLES PARA HOGAR. MESAS.</t>
  </si>
  <si>
    <t>NTC2039A</t>
  </si>
  <si>
    <t>INDUSTRIA ALIMENTARIA. AGENTES ANTIMICROBIANOS UTILIZADOS EN LA PRESERVACION DEL JUGO DE LA CANA DE AZUCAR.</t>
  </si>
  <si>
    <t>NTC2040A</t>
  </si>
  <si>
    <t>INDUSTRIAS ALIMENTARIAS. CITRATO DE POTASIO.</t>
  </si>
  <si>
    <t>NTC2044A</t>
  </si>
  <si>
    <t>EQUIPOS Y UTILES DE OFICINA. MAQUINAS DE ESCRIBIR.</t>
  </si>
  <si>
    <t>NTC2045A</t>
  </si>
  <si>
    <t>EQUIPOS Y UTILES DE OFICINA. CINTAS PARA MAQUINAS DE ESCRIBIR.</t>
  </si>
  <si>
    <t>NTC2053A</t>
  </si>
  <si>
    <t>VIDRIO. PIPETAS. CODIGO DE COLORES.</t>
  </si>
  <si>
    <t>NTC2069A</t>
  </si>
  <si>
    <t>ELECTRICIDAD. BALASTOS PARA BOMBILLAS DE VAPOR DE MERCURIO A ALTA PRESION.</t>
  </si>
  <si>
    <t>NTC2073A</t>
  </si>
  <si>
    <t>ELECTRICIDAD. CINTAS DE ALUMINIO RECUBIERTO PARA PANTALLAS DE CABLES TELEFONICOS.</t>
  </si>
  <si>
    <t>NTC2087A</t>
  </si>
  <si>
    <t>METALURGIA. ALAMBRE BRONCEADO DE ACERO PARA PESTANAS DE LLANTAS PARA AUTOMOTORES.</t>
  </si>
  <si>
    <t>NTC2093R</t>
  </si>
  <si>
    <t>MUEBLES. MESAS DE DIBUJO.</t>
  </si>
  <si>
    <t>NTC2117A</t>
  </si>
  <si>
    <t>BALASTOS PARA BOMBILLAS DE DESCARGA -EXCLUIDAS LAS BOMBILLAS FLUORESCENTES TUBULARES- REQUISITOS GENERALES Y DE SEGURIDAD.</t>
  </si>
  <si>
    <t>NTC2119A</t>
  </si>
  <si>
    <t>ELECTROTECNIA. BOMBILLAS DE VAPOR DE MERCURIO A ALTA PRESION.</t>
  </si>
  <si>
    <t>NTC2131A</t>
  </si>
  <si>
    <t>SECCIONADORES DE ALTA TENSION. SECCIONADORES PARA TENSIONES NOMINALES ENTRE 1KV Y 52KV.</t>
  </si>
  <si>
    <t>NTC2135R</t>
  </si>
  <si>
    <t>ELECTROTECNIA. TRANSFORMADORES. GUIA PARA FORMULAS DE EVALUACION DE PERDIDAS.</t>
  </si>
  <si>
    <t>NTC2148R</t>
  </si>
  <si>
    <t>ELECTROTECNIA. MEDIDORES DE ENERGIA REACTIVA.</t>
  </si>
  <si>
    <t>NTC2155A</t>
  </si>
  <si>
    <t>CONECTORES DE POTENCIA PARA SUBESTACIONES ELECTRICAS.</t>
  </si>
  <si>
    <t>NTC2166A</t>
  </si>
  <si>
    <t>DESCARGADORES DE SOBRETENSIONES DE RESISTENCIA VARIABLE CON EXPLOSORES PARA REDES DE CORRIENTE ALTERNA.</t>
  </si>
  <si>
    <t>NTC2174A</t>
  </si>
  <si>
    <t>EQUIPOS Y UTILES DE OFICINA. BOLIGRAFOS.</t>
  </si>
  <si>
    <t>NTC2223A</t>
  </si>
  <si>
    <t>EQUIPOS Y UTILES DE OFICINA. TINTA LIQUIDA PARA ESCRIBIR.</t>
  </si>
  <si>
    <t>NTC2232A</t>
  </si>
  <si>
    <t>ELECTROTECNIA. PORTALAMPARAS EDISON ROSCADOS.</t>
  </si>
  <si>
    <t>NTC2233A</t>
  </si>
  <si>
    <t>INDICADORES DE DEMANDA MAXIMA CLASE 1,0.</t>
  </si>
  <si>
    <t>NTC2259A</t>
  </si>
  <si>
    <t>EQUIPOS Y UTILES DE OFICINA. REPUESTOS DE TINTA PARA BOLIGRAFOS.</t>
  </si>
  <si>
    <t>NTC2263A</t>
  </si>
  <si>
    <t>METROLOGIA. MANOMETROS INDICADORES DE PRESION, MANOMETROS DE VACIO Y MANOMETROS DE PRESION-VACIO PARA USOS GENERALES.</t>
  </si>
  <si>
    <t>NTC2271A</t>
  </si>
  <si>
    <t>MINERIA. BENTONITA.</t>
  </si>
  <si>
    <t>NTC2305A</t>
  </si>
  <si>
    <t>MUEBLES. MUEBLES PARA HOGAR. GABINETES.</t>
  </si>
  <si>
    <t>NTC2306A</t>
  </si>
  <si>
    <t>MUEBLES. MUEBLES PARA HOGAR. CAMAS.</t>
  </si>
  <si>
    <t>NTC2334A</t>
  </si>
  <si>
    <t>EQUIPOS Y UTILES DE OFICINA. LAPICES DE MINA DE GRAFITO.</t>
  </si>
  <si>
    <t>NTC2383A</t>
  </si>
  <si>
    <t>ELECTROTECNIA. CINTAS DE ACERO RECUBIERTAS PARA ARMADURAS DE CABLES TELEFONICOS.</t>
  </si>
  <si>
    <t>NTC2393R</t>
  </si>
  <si>
    <t>ELECTROTECNIA. BOMBILLAS ELECTRICAS DE HALURO METALICO DE 400W.</t>
  </si>
  <si>
    <t>NTC2394R</t>
  </si>
  <si>
    <t>ELECTROTECNIA. BOMBILLAS ELECTRICAS DE HALURO METALICO DE 1000W.</t>
  </si>
  <si>
    <t>NTC2416R</t>
  </si>
  <si>
    <t>VOCABULARIO. GENERACION, TRANSMISION Y DISTRIBUCION DE ENERGIA ELECTRICA. GENERALIDADES.</t>
  </si>
  <si>
    <t>NTC2440R</t>
  </si>
  <si>
    <t>TECNOLOGIA GRAFICA. DETERMINACION DEL TACK DE TINTAS PASTOSAS Y VEHICULOS MEDIANTE UN MEDIDOR DE TACK ROTATORIO.</t>
  </si>
  <si>
    <t>NTC2467A</t>
  </si>
  <si>
    <t>ELECTROTECNIA. CABLES DE POTENCIA MONOPOLARES CON CONDUCTOR DE COBRE Y ALUMINIO (15 KV A 69 KV). CAPACIDADES DE TRANSPORTE DE CORRIENTE.</t>
  </si>
  <si>
    <t>NTC2486A</t>
  </si>
  <si>
    <t>INDUSTRIAS ALIMENTARIAS. GRASAS Y ACEITES. METODO DE DETERMINACION DEL INDICE DE GRASA SOLIDA POR DILATOMETRIA.</t>
  </si>
  <si>
    <t>NTC2514A</t>
  </si>
  <si>
    <t>MUEBLES PARA HOGAR. MUEBLES Y ACCESORIOS DE COCINA.</t>
  </si>
  <si>
    <t>NTC2545R</t>
  </si>
  <si>
    <t>ELECTROTECNIA. GENERACION, TRANSMISION Y DISTRIBUCION DE ENERGIA ELECTRICA. SUBESTACIONES. VOCABULARIO.</t>
  </si>
  <si>
    <t>NTC2564A</t>
  </si>
  <si>
    <t>ELECTROTECNIA. CABLES DE POTENCIA. RELACIONES DE RESISTENCIA CA/CD A 60 CICLOS.</t>
  </si>
  <si>
    <t>NTC2574A</t>
  </si>
  <si>
    <t>ELECTROTECNIA. HERRAJES Y ACCESORIOS PARA REDES Y LINEAS AEREAS DE DISTRIBUCION DE ENERGIA ELECTRICA. TORNILLOS GALVANIZADOS CON CABEZA CUADRADA PARA MADERA.</t>
  </si>
  <si>
    <t>NTC2605A</t>
  </si>
  <si>
    <t>MAQUINAS DE OFICINA Y MAQUINAS DE IMPRESION USADAS PARA EL PROCESAMIENTO DE LA INFORMACION. ANCHOS DE FABRICACION PARA CINTAS DE IMPRESION - EN CARRETES - MAYORES DE 19 MM.</t>
  </si>
  <si>
    <t>NTC2612R</t>
  </si>
  <si>
    <t>EMBALAJES DE PLASTICO. RECIPIENTES DE PLASTICO PARA EXTINTORES DE POLVO QUIMICO SECO CON CAPACIDAD DE CARGA HASTA DE 5 KG.</t>
  </si>
  <si>
    <t>NTC2629A</t>
  </si>
  <si>
    <t>TUBERIA METALICA. TUBERIA DE HIERRO DUCTIL. REVESTIMIENTO DE MORTERO-CEMENTO CENTRIFUGADO. CONTROLES DE COMPOSICION DEL MORTERO RECIENTEMENTE APLICADO.</t>
  </si>
  <si>
    <t>NTC2633A</t>
  </si>
  <si>
    <t>SIDERURGIA. BARRAS Y CHAPAS DE ACERO AL CARBONO DE MEDIA Y BAJA RESISTENCIA A LA TENSION.</t>
  </si>
  <si>
    <t>NTC2648A</t>
  </si>
  <si>
    <t>IMPRENTA Y EDITORIALES. TINTAS. DETERMINACION DE LA VISCOSIDAD MEDIANTE EL USO DE LA COPA DE FLUJO ZHAN.</t>
  </si>
  <si>
    <t>NTC2664R</t>
  </si>
  <si>
    <t>ELECTROTECNIA. HERRAJES Y ACCESORIOS PARA REDES Y LINEAS AEREAS DE DISTRIBUCION DE ENERGIA ELECTRICA. GRAPA PARA SUSPENSION DE CABLES MENSAJEROS.</t>
  </si>
  <si>
    <t>NTC2675A</t>
  </si>
  <si>
    <t>MATERIAS PRIMAS PARA PINTURAS. ALQUITRAN DE HULLA PARA PINTURAS.</t>
  </si>
  <si>
    <t>NTC2685R</t>
  </si>
  <si>
    <t>ENSAYOS DE AISLADORES TIPO POSTE FABRICADOS EN MATERIAL ORGANICO, UTILIZADOS EN SISTEMAS CON TENSION NOMINAL MAYOR A 1000 V Y MENOR A 300 KV.</t>
  </si>
  <si>
    <t>NTC2690A</t>
  </si>
  <si>
    <t>IMPRENTA Y EDITORIALES. IMPRESIONES. PREPARACION DE IMPRESIONES ESTANDAR PARA ENSAYOS OPTICOS.</t>
  </si>
  <si>
    <t>NTC2708A</t>
  </si>
  <si>
    <t>PRODUCTOS QUIMICOS PARA USO AGROPECUARIO. PLAGUICIDAS. EMPAQUES DE PAPEL.</t>
  </si>
  <si>
    <t>NTC2710A</t>
  </si>
  <si>
    <t>INDUSTRIAS ALIMENTARIAS. PRODUCTOS GRASOS COMESTIBLES. ESTABILIDAD DE LAS GRASAS Y ACEITES. METODO DEL OXIGENO ACTIVO - MOA -.</t>
  </si>
  <si>
    <t>NTC2743R</t>
  </si>
  <si>
    <t>ELECTROTECNIA. CAMPOS DE PRUEBA PARA TRANSFORMADORES. REQUISITOS MINIMOS Y CLASIFICACION.</t>
  </si>
  <si>
    <t>NTC2761R</t>
  </si>
  <si>
    <t>MATERIALES AISLANTES DE CERAMICA Y VIDRIO. METODOS DE ENSAYO.</t>
  </si>
  <si>
    <t>NTC2763R</t>
  </si>
  <si>
    <t>TELECOMUNICACIONES. RED EXTERNA. ARMARIOS DE DISTRIBUCION PARA REDES TELEFONICAS DE PLANTA EXTERNA.</t>
  </si>
  <si>
    <t>NTC2784R</t>
  </si>
  <si>
    <t>ELECTROTECNIA. GUIA PARA EMBALAJE, ALMACENAMIENTO Y TRANSPORTE DE TRANSFORMADORES DE DISTRIBUCION.</t>
  </si>
  <si>
    <t>NTC2798R</t>
  </si>
  <si>
    <t>ELECTROTECNIA. MOTORES Y GENERADORES. DIMENSIONES DE ESCOBILLAS Y PORTAESCOBILLAS PARA MAQUINARIA ELECTRICA.</t>
  </si>
  <si>
    <t>NTC2812R</t>
  </si>
  <si>
    <t>ELECTROTECNIA. VOCABULARIO PARA TELEFONIA DE PLANTA EXTERNA.</t>
  </si>
  <si>
    <t>NTC2867A</t>
  </si>
  <si>
    <t>MUEBLES. MUEBLES PARA EL HOGAR. SOFAS.</t>
  </si>
  <si>
    <t>NTC2868A</t>
  </si>
  <si>
    <t>MUEBLES. MUEBLES PARA EL HOGAR. SILLAS Y BUTACAS.</t>
  </si>
  <si>
    <t>NTC2892A</t>
  </si>
  <si>
    <t>EMBALAJES DE PLASTICO. ENVASES PORTATILES DE PLASTICO PARA COCINOL.</t>
  </si>
  <si>
    <t>NTC2910A</t>
  </si>
  <si>
    <t>REFRIGERACION. PRUEBAS DE COMPRESORES PARA REFRIGERACION.</t>
  </si>
  <si>
    <t>NTC2911A</t>
  </si>
  <si>
    <t>REFRIGERACION. GUIA PARA LA PRESENTACION DE LOS DATOS DE RENDIMIENTO DE COMPRESORES DE REFRIGERACION.</t>
  </si>
  <si>
    <t>NTC2957R</t>
  </si>
  <si>
    <t>ELECTROTECNIA. GUIA PARA EL CALCULO DE LOS PARAMETROS DE TRANSMISION EN CABLES TELEFONICOS.</t>
  </si>
  <si>
    <t>NTC2999A</t>
  </si>
  <si>
    <t>ELECTROTECNIA. PROCEDIMIENTO PARA ENSAYO DE TENSION DE IMPULSO EN CONDUCTORES AISLADOS.</t>
  </si>
  <si>
    <t>NTC318A</t>
  </si>
  <si>
    <t>TUBOS FLUORESCENTES PARA ALUMBRADO GENERAL.</t>
  </si>
  <si>
    <t>NTC3230R</t>
  </si>
  <si>
    <t>ELECTROTECNIA. NORMA PARA ENSAYAR RESINAS EPOXICAS.</t>
  </si>
  <si>
    <t>NTC3235A</t>
  </si>
  <si>
    <t>DOCUMENTACION. MENSAJE TELEGRAFICO.</t>
  </si>
  <si>
    <t>NTC3281A</t>
  </si>
  <si>
    <t>ELECTROTECNIA. BOMBILLAS DE MERCURIO. METODOS PARA MEDIR SUS CARACTERISTICAS.</t>
  </si>
  <si>
    <t>NTC3291R</t>
  </si>
  <si>
    <t>REFRIGERACION. PRUEBA DE SISTEMAS DE REFRIGERACION.</t>
  </si>
  <si>
    <t>NTC3367A</t>
  </si>
  <si>
    <t>SIDERURGIA. ALAMBRON DE ACERO PARA LA FABRICACION EN FRIO DE ELEMENTOS DE FIJACION.</t>
  </si>
  <si>
    <t>NTC3389R</t>
  </si>
  <si>
    <t>COORDINACION DE AISLAMIENTO. GUIA DE APLICACION.</t>
  </si>
  <si>
    <t>NTC3457A</t>
  </si>
  <si>
    <t>MUEBLES. MUEBLES HOSPITALARIOS. ARMAZONES DE CAMAS HOSPITALARIAS.</t>
  </si>
  <si>
    <t>NTC3464A</t>
  </si>
  <si>
    <t>SIDERURGIA. PERFILES DE ACERO LAMINADOS EN CALIENTE PARA USO GENERAL. TOLERANCIAS EN VIGAS, COLUMNAS Y PERFILES EN U CON ALAS INCLINADAS.</t>
  </si>
  <si>
    <t>NTC3508R</t>
  </si>
  <si>
    <t>SIDERURGIA. PERFILES DE ACERO LAMINADOS EN CALIENTE PARA USO GENERAL. PERFILES EN U CON ALAS INCLINADAS. DIMENSIONES Y PROPIEDADES DE SECCION.</t>
  </si>
  <si>
    <t>NTC3543R</t>
  </si>
  <si>
    <t>ELECTROTECNIA. LINEAS Y REDES AEREAS DE ENERGIA ELECTRICA. VOCABULARIO.</t>
  </si>
  <si>
    <t>NTC3547A</t>
  </si>
  <si>
    <t>ELECTROTECNIA. CONTROLES PARA SISTEMAS DE ILUMINACION EXTERIOR.</t>
  </si>
  <si>
    <t>NTC3580A</t>
  </si>
  <si>
    <t>DOCUMENTACION. GUIA PARA LA ELABORACION DE HOJAS DE TRANSMISION POR TELEFAX.</t>
  </si>
  <si>
    <t>NTC3582R</t>
  </si>
  <si>
    <t>ELECTROTECNIA. GUIA PARA LA PUESTA A TIERRA DE TRANSFORMADORES CON TENSION DE SERIE 15 KV.</t>
  </si>
  <si>
    <t>NTC3635R</t>
  </si>
  <si>
    <t>SIDERURGIA. PERFILES DE ACERO LAMINADOS EN CALIENTE PARA USO GENERAL. PERFILES EN T, DE BORDES REDONDEADOS, CON ALTURA NOMINAL Y ANCHO DE CARA IGUALES. DIMENSIONES, MASA, TOLERANCIAS Y VALORES DE ESTATICA.</t>
  </si>
  <si>
    <t>NTC3657R</t>
  </si>
  <si>
    <t>ELECTROTECNIA. PERDIDAS MAXIMAS EN BALASTOS, PARA BOMBILLAS DE ALTA INTENSIDAD DE DESCARGA.</t>
  </si>
  <si>
    <t>NTC3677A</t>
  </si>
  <si>
    <t>HIDROXICLORURO DE ALUMINIO PARA LA INDUSTRIA DE COSMETICOS.</t>
  </si>
  <si>
    <t>NTC3766R</t>
  </si>
  <si>
    <t>INGENIERIA CIVIL Y ARQUITECTURA. REJILLAS DE CONCRETO - GRAMOQUINES - PARA PAVIMENTACION Y CONTROL DE LA EROSION.</t>
  </si>
  <si>
    <t>NTC3861A</t>
  </si>
  <si>
    <t>TELECOMUNICACIONES. EMPALMES PARA FIBRAS Y CABLES OPTICOS. PARTE 2. ESPECIFICACIONES INTERMEDIAS ORGANIZADORES DE EMPALME Y CUBIERTAS PARA FIBRAS Y CABLES OPTICOS.</t>
  </si>
  <si>
    <t>NTC3862A</t>
  </si>
  <si>
    <t>TELECOMUNICACIONES. EMPALMES PARA FIBRAS Y CABLES OPTICOS. PARTE 3. ESPECIFICACIONES INTERMEDIAS. EMPALMES POR FUSION PARA FIBRAS Y CABLES OPTICOS.</t>
  </si>
  <si>
    <t>NTC3879R</t>
  </si>
  <si>
    <t>GRASAS Y ACEITES VEGETALES Y ANIMALES DETERMINACION DE BUTILHIDROXIANISOL (BHA) Y BUTILHIDROXITOLUENO (BHT). METODO CROMATOGRAFICO GAS-LIQUIDO.</t>
  </si>
  <si>
    <t>NTC3921R</t>
  </si>
  <si>
    <t>DIMENSIONES Y SERIES DE POTENCIAS PARA MAQUINAS ELECTRICAS ROTATORIAS. PARTE 3. PEQUEÑOS MOTORES INCORPORADOS. BRIDAS NUMEROS BF10 A BF50.</t>
  </si>
  <si>
    <t>NTC3924R</t>
  </si>
  <si>
    <t>DIMENSIONES Y SERIES DE POTENCIAS PARA MAQUINAS ELECTRICAS ROTATORIAS PARTE 1: TAMAÑOS CONSTRUCTIVOS ENTRE 56 Y 400 Y DE LAS BRIDAS ENTRE 55 Y 1080.</t>
  </si>
  <si>
    <t>NTC3973R</t>
  </si>
  <si>
    <t>MATERIALES METÁLICOS. ALAMBRE. ENSAYO DE FLEXIÓN INVERSA</t>
  </si>
  <si>
    <t>NTC3982R</t>
  </si>
  <si>
    <t>MATERIALES AISLANTES DE CERAMICA Y VIDRIO. PARTE 1. DEFINICIONES Y CLASIFICACION.</t>
  </si>
  <si>
    <t>NTC3983R</t>
  </si>
  <si>
    <t>DIMENSIONES Y SERIES DE POTENCIA DE LAS MAQUINAS ELECTRICAS ROTATORIAS. PARTE 2. DESIGNACION DE LAS CARCASAS ENTRE 355 Y 1000 Y DE LAS BRIDAS ENTRE 1180 Y 2360.</t>
  </si>
  <si>
    <t>NTC3999R</t>
  </si>
  <si>
    <t>INGENIERIA CIVIL Y ARQUITECTURA. METODO DE ENSAYO PARA DETERMINAR LA EXISTENCIA DE HUMEDAD CAPILAR EN EL CONCRETO Y EN LA MAMPOSTERIA DE CONCRETO, MEDIANTE UNA LAMINA DE PLASTICO.</t>
  </si>
  <si>
    <t>NTC402R</t>
  </si>
  <si>
    <t>SIDERURGIA. PERFILES DE ACERO LAMINADOS EN CALIENTE PARA USO GENERAL. ANGULOS DE ALAS IGUALES Y DESIGUALES. TOLERANCIAS EN DIMENSIONES Y EN MASA.</t>
  </si>
  <si>
    <t>NTC4119R</t>
  </si>
  <si>
    <t>ELEMENTOS MECANICOS. CALENTADORES DE AGUA TIPO ALMACENAMIENTO. VALVULA DE RETENCION ALIVIADA.</t>
  </si>
  <si>
    <t>NTC4133R</t>
  </si>
  <si>
    <t>TELECOMUNICACIONES. RED DE PLANTA EXTERNA. GUIA METODOLOGICA PARA EMPALMERIA.</t>
  </si>
  <si>
    <t>NTC4169-1R</t>
  </si>
  <si>
    <t>PLASTICOS. TUBOS Y ACCESORIOS TERMOPLASTICOS. TEMPERATURA DE ABLANDAMIENTO VICAT. PARTE 1: METODO GENERAL DE ENSAYO.</t>
  </si>
  <si>
    <t>NTC4169-2R</t>
  </si>
  <si>
    <t>PLASTICOS. TUBOS Y ACCESORIOS TERMOPLASTICOS. TEMPERATURA DE ABLANDAMIENTO VICAT. PARTE 2: CONDICIONES DE ENSAYO PARA TUBOS Y ACCESORIOS DE POLI-CLORURO DE VINILO RIGIDO- -PVC-U- O POLI-CLORURO DE VNINILO CLORADO- -CPVC- PARA TUBOS DE POLICLORURO DE VINILO DE ALTA RESISTENCIA AL IMPACTO -PVC-HI-.</t>
  </si>
  <si>
    <t>NTC4169-3R</t>
  </si>
  <si>
    <t>PLASTICOS. TUBOS Y ACCESORIOS TERMOPLASTICOS. TEMPERATURA DE ABLANDAMIENTO VICAT. PARTE 3: CONDICIONES DE ENSAYO PARA TUBOS Y ACCESORIOS DE ACRILONITRILO BUTADIENO ESTIRENO (ABS) Y ACRILONITRILO BUTADIENO ESTER ACRILATO (ASA).</t>
  </si>
  <si>
    <t>NTC4186R</t>
  </si>
  <si>
    <t>INGENIERIA CIVIL Y ARQUITECTURA. ELABORACION DE PANELES DE MORTERO PARA ENSAYAR REVESTIMIENTOS.</t>
  </si>
  <si>
    <t>NTC4198R</t>
  </si>
  <si>
    <t>ESPECIFICACIONES PARA MATERIALES AISLANTES DE CERAMICA Y VIDRIO. ESPECIFICACIONES PARA MATERIALES INDIVIDUALES.</t>
  </si>
  <si>
    <t>NTC4222R</t>
  </si>
  <si>
    <t>INGENIERIA CIVIL Y ARQUITECTURA. PROCESAMIENTO DE LIMPIADO PARA SUPERFICIES DE CONCRETO O DE MAMPOSTERIA DE CONCRETO, ANTES DE LA APLICACION DE REVESTIMIENTOS.</t>
  </si>
  <si>
    <t>NTC4228A</t>
  </si>
  <si>
    <t>DOCUMENTACION. ELABORACION HOJAS DE VIDA.</t>
  </si>
  <si>
    <t>NTC4237R</t>
  </si>
  <si>
    <t>TELEMEDIDA PARA CONSUMO Y DEMANDA.</t>
  </si>
  <si>
    <t>NTC4238R</t>
  </si>
  <si>
    <t>AISLADORES FABRICADOS DE PORCELANA POR PROCESO HUMEDO. TIPO APARATOS PARA INTERIORES.</t>
  </si>
  <si>
    <t>NTC4241R</t>
  </si>
  <si>
    <t>VOCABULARIO ELECTROTECNICO INTERNACIONAL. EQUIPO DE MANIOBRA Y CONTROL DE FUSIBLES.</t>
  </si>
  <si>
    <t>NTC425A</t>
  </si>
  <si>
    <t>ENSAYO DE DOBLAMIENTO LIBRE PARA DUCTILIDAD DE SOLDADURA.</t>
  </si>
  <si>
    <t>NTC4263R</t>
  </si>
  <si>
    <t>TORON DE ACERO GALVANIZADO PARA CABLE MENSAJERO FIGURA OCHO AUTOSOPORTADO.</t>
  </si>
  <si>
    <t>NTC4268R</t>
  </si>
  <si>
    <t>SILLAS DE RUEDAS. CLASIFICACION POR TIPO, CON BASE EN CARACTERISTICAS DE ASPECTO.</t>
  </si>
  <si>
    <t>NTC4288A</t>
  </si>
  <si>
    <t>METROLOGIA. FUNCION METROLOGICA EN LA EMPRESA.</t>
  </si>
  <si>
    <t>NTC4299A</t>
  </si>
  <si>
    <t>REGISTRADORES TARIFARIOS ELECTRONICOS PARA MEDIDORES DE ENERGIA ELECTRICA.</t>
  </si>
  <si>
    <t>NTC4336R</t>
  </si>
  <si>
    <t>AISLADORES PARA LINEAS AEREAS CON TENSION NOMINAL SUPERIOR A 1000 V. AISLADORES DE CERAMICA O VIDRIO PARA SISTEMAS C.A. DEFINCIONES, METODOS DE ENSAYO Y CRITERIOS DE ACEPTACION.</t>
  </si>
  <si>
    <t>NTC4337R</t>
  </si>
  <si>
    <t>AISLADORES PARA LINEAS AEREAS CON UNA TENSION NOMINAL SUPERIOR A 1 000 V. CADENAS Y CONJUNTOS DE AISLADORES PARA SISTEMAS DE C.A. DEFINICIONES, METODOS DE ENSAYO Y CRITERIOS DE ACEPTACION.</t>
  </si>
  <si>
    <t>NTC4367R</t>
  </si>
  <si>
    <t>TELECOMUNICACIONES. RED DE PLANTA EXTERNA. METODOLOGIA PARA LA INSTALACION DE RED DE ABONADO.</t>
  </si>
  <si>
    <t>NTC4369R</t>
  </si>
  <si>
    <t>TELECOMUNICACIONES. RED DE PLANTA EXTERNA. ESPECIFICACIONES PARA CUBIERTAS DE EMPALME VENTILADAS.</t>
  </si>
  <si>
    <t>NTC4370R</t>
  </si>
  <si>
    <t>TELECOMUNICACIONES. RED DE PLANTA EXTERNA. CUBIERTAS PRESURIZABLES DE EMPALMES.</t>
  </si>
  <si>
    <t>NTC4475A</t>
  </si>
  <si>
    <t>METODO ESTANDAR PARA EL ANALISIS DE SALES DE AMONIO CUATERNARIO (DESINFECTANTES)TITULACION POTENCIOMETRICA.</t>
  </si>
  <si>
    <t>NTC4541A</t>
  </si>
  <si>
    <t>MEDIDORES DE ELECTRICIDAD. ROTULADO DE TERMINALES AUXILIARES PARA DISPOSITIVOS DE TARIFA.</t>
  </si>
  <si>
    <t>NTC4570R</t>
  </si>
  <si>
    <t>MAQUINAS ELECTRICAS ROTATORIAS. SISTEMAS DE EXCITACION PARA MAQUINAS SINCRONICAS. DESEMPEÑO DINAMICO.</t>
  </si>
  <si>
    <t>NTC457A</t>
  </si>
  <si>
    <t>GRASAS Y ACEITES. IDENTIFICACION DE ACEITE DE AJONJOLI.</t>
  </si>
  <si>
    <t>NTC458A</t>
  </si>
  <si>
    <t>GRASAS Y ACEITES. IDENTIFICACION DE ACEITE DE ALGODON.</t>
  </si>
  <si>
    <t>NTC4626R</t>
  </si>
  <si>
    <t>AUDIFONOS. MEDIDA DE LAS CARACTERISTICAS DE DESEMPEÑO DE LOS AUDIFONOS PARA INSPECCION DE CALIDAD CON PROPOSITOS DE ENTREGA.</t>
  </si>
  <si>
    <t>NTC4629R</t>
  </si>
  <si>
    <t>ENSAYO DE RADIOINTERFERENCIA EN AISLADORES DE ALTA TENSION.</t>
  </si>
  <si>
    <t>NTC4649R</t>
  </si>
  <si>
    <t>EQUIPO PARA MEDIDORES DE ENERGIA ELECTRICA -C.A- REQUISITOS PARTICULARES. REQUISITOS DE TENSION Y CONSUMO DE POTENCIA.</t>
  </si>
  <si>
    <t>NTC4688R</t>
  </si>
  <si>
    <t>EQUIPO PARA MEDIDORES DE ELECTRICIDAD - CA -. REQUISITOS PARTICULARES. DISPOSITIVOS DE SALIDA DE PULSOS PARA MEDIDORES ELECTROMECANICOS Y ELECTRONICOS - SOLAMENTE DOS HILOS -.</t>
  </si>
  <si>
    <t>NTC4689R</t>
  </si>
  <si>
    <t>DEFINICIONES Y TERMINOLOGIA DE LAS ESCOBILLAS DE CARBON, LOS PORTAESCOBILLAS, LOS COLECTORES Y LOS ANILLOS COLECTORES.</t>
  </si>
  <si>
    <t>NTC4691R</t>
  </si>
  <si>
    <t>DIMENSIONES DE LOS ACOPLAMIENTOS CON HORQUILLA Y LENGUETA DE LAS UNIDADES DE LAS CADENAS DE AISLADORES.</t>
  </si>
  <si>
    <t>NTC4696R</t>
  </si>
  <si>
    <t>DIMENSIONES DE LOS COLECTORES Y ANILLOS COLECTORES.</t>
  </si>
  <si>
    <t>NTC4714R</t>
  </si>
  <si>
    <t>ENSAYO DE COMPORTAMIENTO MECANICO Y TERMOMECANICO DE UNIDADES DE CADENAS DE AISLADORES.</t>
  </si>
  <si>
    <t>NTC4792R</t>
  </si>
  <si>
    <t>METODOS DE ENSAYO Y APARATOS PARA LA MEDICION DE LAS CARACTERISTICAS OPERACIONALES DE LAS ESCOBILLAS.</t>
  </si>
  <si>
    <t>NTC4793A</t>
  </si>
  <si>
    <t>LECTURA DE MEDIDORES ELECTRICOS. INTERCAMBIO DE DATOS DE MEDIDA LOCAL Y REMOTO. APLICACION Y DESEMPEÑO.</t>
  </si>
  <si>
    <t>NTC4837-1A</t>
  </si>
  <si>
    <t>EQUIPOS DE REFRIGERACION COMERCIAL. ESPECIFICACIONES TECNICAS. PARTE 1. REQUERIMIENTOS GENERALES.</t>
  </si>
  <si>
    <t>NTC4837-2A</t>
  </si>
  <si>
    <t>EQUIPOS DE REFRIGERACION COMERCIAL. ESPECIFICACIONES TECNICAS. PARTE 2. REQUERIMIENTOS PARTICULARES.</t>
  </si>
  <si>
    <t>NTC4838-1A</t>
  </si>
  <si>
    <t>EQUIPOS DE REFRIGERACION COMERCIAL. METODOS DE ENSAYO. PARTE 1: CALCULO DE DIMENSIONES LINEALES AREAS Y VOLUMENES.</t>
  </si>
  <si>
    <t>NTC4838-2A</t>
  </si>
  <si>
    <t>EQUIPOS DE REFRIGERACION COMERCIAL. METODOS DE ENSAYO. PARTE 2: CONDICIONES GENERALES DE ENSAYO.</t>
  </si>
  <si>
    <t>NTC4838-3A</t>
  </si>
  <si>
    <t>EQUIPOS DE REFRIGERACION COMERCIAL. METODOS DE ENSAYO. PARTE 3: ENSAYO DE TEMPERATURA.</t>
  </si>
  <si>
    <t>NTC4838-4A</t>
  </si>
  <si>
    <t>EQUIPOS DE REFRIGERACION COMERCIAL. METODO DE ENSAYO. PARTE 4. ENSAYO DE DESCONGELACION.</t>
  </si>
  <si>
    <t>NTC4838-5A</t>
  </si>
  <si>
    <t>EQUIPOS DE REFRIGERACION COMERCIAL. METODO DE ENSAYO. PARTE 5. ENSAYO DE CONDENSACION DE VAPOR DE AGUA.</t>
  </si>
  <si>
    <t>NTC4838-6A</t>
  </si>
  <si>
    <t>EQUIPOS DE REFRIGERACION COMERCIAL. METODO DE ENSAYO. PARTE 6: ENSAYO DE CONSUMO DE ENERGIA ELECTRICA.</t>
  </si>
  <si>
    <t>NTC4838-8A</t>
  </si>
  <si>
    <t>EQUIPOS DE REFRIGERACION COMERCIAL. METODO DE ENSAYO -PARTE 8: ENSAYO DE CONTACTOS MECANICOS ACCIDENTALES.</t>
  </si>
  <si>
    <t>NTC4866R</t>
  </si>
  <si>
    <t>CARACTERISTICAS DE LOS AISLADORES DE APOYO INTERIOR Y EXTERIOR PARA INSTALACIONES DE TENSION NOMINAL SUPERIOR A 1000 V.</t>
  </si>
  <si>
    <t>NTC4889A</t>
  </si>
  <si>
    <t>ENSAYOS DE LOS AISLADORES HUECOS DESTINADOS A APARATOS ELECTRICOS.</t>
  </si>
  <si>
    <t>NTC4890R</t>
  </si>
  <si>
    <t>RESISTENCIA RESIDUAL DE UNIDADES DE CADENAS DE AISLADORES DE MATERIAL DE VIDRIO O CERAMICA PARA LINEAS AEREAS DESPUES DE DAÑO MECANICO DEL DIELECTRICO.</t>
  </si>
  <si>
    <t>NTC4932R</t>
  </si>
  <si>
    <t>ENSAYOS DE AISLADORES TIPO POSTE, PARA INTERIOR Y EXTERIOR DE CERAMICA O VIDRIO PARA INSTALACIONES CON TENSION NOMINAL SUPERIOR A 1000 V.</t>
  </si>
  <si>
    <t>NTC494A</t>
  </si>
  <si>
    <t>GRASAS Y ACEITES. IDENTIFICACION DE ACEITE DE MANI.</t>
  </si>
  <si>
    <t>NTC4988R</t>
  </si>
  <si>
    <t>DISPOSITIVOS CONECTORES. CONDUCTORES ELECTRICOS DE COBRE. RECUBRIMIENTO DE SEGURIDAD PARA UNIDADES DE FIJACION CON TORNILLO Y SIN TORNILLO. PARTE 1. REQUERIMIENTOS GENERALES Y REQUERIMIENTOS PARTICULARES DE UNIDADES DE FIJACION PARA CONDUCTORES DE 0,2 MM2 A 35 MM2 -INCLUSIVE-.</t>
  </si>
  <si>
    <t>NTC502A</t>
  </si>
  <si>
    <t>CAUCHO VULCANIZADO. RESISTENCIA A LA ABRASION.</t>
  </si>
  <si>
    <t>NTC508A</t>
  </si>
  <si>
    <t>GRASAS. METODO DE DETERMINACION DEL CONTENIDO DE HUMEDAD.</t>
  </si>
  <si>
    <t>NTC5101A</t>
  </si>
  <si>
    <t>EFICIENCIA ENERGETICA. BOMBILLAS FLUORESCENTES COMPACTAS. RANGOS DE DESEMPEÑO ENERGETICO Y ETIQUETADO.</t>
  </si>
  <si>
    <t>NTC5102A</t>
  </si>
  <si>
    <t>EFICIENCIA ENERGETICA. BOMBILLAS FLUORESCENTES DE DOS CASQUILLOS. RANGOS DE DESEMPEÑO ENERGETICO Y ETIQUETADO.</t>
  </si>
  <si>
    <t>NTC5103A</t>
  </si>
  <si>
    <t>EFICIENCIA ENERGETICA. BOMBILLAS ELECTRICAS DE FILAMENTO DE TUNGSTENO PARA USO DOMESTICO Y USOS SIMILARES DE ILUMINACION EN GENERAL. RANGOS DE DESEMPEÑO ENERGETICO Y ETIQUETADO.</t>
  </si>
  <si>
    <t>NTC5107R</t>
  </si>
  <si>
    <t>EFICIENCIA ENERGETICA. BALASTOS ELECTROMAGNETICOS. RANGOS DE DESEMPEÑO ENERGETICO Y ETIQUETADO.</t>
  </si>
  <si>
    <t>NTC5108R</t>
  </si>
  <si>
    <t>EFICIENCIA ENERGETICA DE BALASTOS ELECTRONICOS. RANGOS DE DESEMPEÑO ENERGETICO Y ETIQUETADO.</t>
  </si>
  <si>
    <t>NTC5109R</t>
  </si>
  <si>
    <t>MEDICION DEL FLUJO LUMINOSO.</t>
  </si>
  <si>
    <t>NTC5112R</t>
  </si>
  <si>
    <t>EFICIENCIA ENERGETICA DE BALASTOS. METODO DE ENSAYO.</t>
  </si>
  <si>
    <t>NTC5125R</t>
  </si>
  <si>
    <t>AISLADORES PARA APARATOS TIPO CAPERUZA Y VASTAGO FABRICADOS POR PROCESO HUMEDO.</t>
  </si>
  <si>
    <t>NTC5202R</t>
  </si>
  <si>
    <t>METODO DE ENSAYO PARA DETERMINAR LA EXPANSION POR HUMEDAD DE PRODUCTOS DE ARCILLA.</t>
  </si>
  <si>
    <t>NTC520A</t>
  </si>
  <si>
    <t>TUBERIA METALICA. TUBOS DE ACERO AL CARBONO SOLDADOS POR RESISTENCIA ELECTRICA PARA CALDERAS Y SOBRECALENTADORES DESTINADOS A SERVICIOS DE ALTA TENSION.</t>
  </si>
  <si>
    <t>NTC524A</t>
  </si>
  <si>
    <t>ACERO. CONVERSION DE VALORES DE DUREZA A LOS VALORES DE RESISTENCIA DE TRACCION.</t>
  </si>
  <si>
    <t>NTC525A</t>
  </si>
  <si>
    <t>SIDERURGIA. ALAMBRON PARA FABRICACION DE ALAMBRES PARA ELECTRODOS DE SOLDADURA.</t>
  </si>
  <si>
    <t>NTC613A</t>
  </si>
  <si>
    <t>ELECTRICIDAD. CABLES TELEFONICOS A PARES AISLADOS CON PAPEL Y AIRE SECO.</t>
  </si>
  <si>
    <t>NTC669A</t>
  </si>
  <si>
    <t>INDUSTRIAS AGRICOLAS. OLEAGINOSAS. DETERMINACION DEL CONTENIDO DE ACEITE Y DEL INDICE DE ACIDEZ.</t>
  </si>
  <si>
    <t>NTC681A</t>
  </si>
  <si>
    <t>TUBERIA METALICA. TUBOS DE ACERO AL CARBONO Y AL CARBONO MANGANESO SOLDADOS POR RESISTENCIA ELECTRICA PARA CALDERAS.</t>
  </si>
  <si>
    <t>NTC683A</t>
  </si>
  <si>
    <t>ACERO AL CARBONO LAMINADO EN CALIENTE PARA FABRICACION DE REMACHES.</t>
  </si>
  <si>
    <t>NTC746A</t>
  </si>
  <si>
    <t>BARRAS DE ACERO CON REQUISITOS DE TEMPLADO.</t>
  </si>
  <si>
    <t>NTC827A</t>
  </si>
  <si>
    <t>PINTURAS. DISOLVENTES PARA LACAS. DETERMINACION DE LA MISCIBILIDAD CON HEPTANO.</t>
  </si>
  <si>
    <t>NTC833A</t>
  </si>
  <si>
    <t>ALAMBRES DE COBRE SUAVE ESTANADO PARA USOS TELEFONICOS.</t>
  </si>
  <si>
    <t>NTC838A</t>
  </si>
  <si>
    <t>PINTURAS. DISOLVENTES Y DILUYENTES. IDENTIFICACION Y DETERMINACION DEL OLOR.</t>
  </si>
  <si>
    <t>NTC868A</t>
  </si>
  <si>
    <t>LAMINAS ONDULADAS DE POLIESTER REFORZADO. DETERMINACION DE LA FUERZA DE TRACCION.</t>
  </si>
  <si>
    <t>NTC888A</t>
  </si>
  <si>
    <t>ELECTRODOMESTICOS. CALENTADOR DE AGUA TIPO ALMACENAMIENTO. INSTALACION Y DISPOSITIVOS DE SEGURIDAD REQUERIDOS.</t>
  </si>
  <si>
    <t>NTC891A</t>
  </si>
  <si>
    <t>LAMINAS ONDULADAS DE POLIESTER REFORZADO. DETERMINACION DE LA CARGA TRANSVERSAL.</t>
  </si>
  <si>
    <t>NTC938A</t>
  </si>
  <si>
    <t>PINTURAS. RECUBRIMIENTOS FENOLICOS HORNEABLES.</t>
  </si>
  <si>
    <t>NTC-IEC120R</t>
  </si>
  <si>
    <t>DIMENSIONES DE LOS ACOPLES DE CUENCA Y BOLA PARA AISLADORES.</t>
  </si>
  <si>
    <t>NTC-IEC27-1A</t>
  </si>
  <si>
    <t>SIMBOLOS USADOS EN TECNOLOGIA ELECTRICA. PARTE 1: GENERALIDADES.</t>
  </si>
  <si>
    <t>NTC-IEC305R</t>
  </si>
  <si>
    <t>AISLADORES PARA LINEAS AEREAS DE TENSION NOMINAL SUPERIOR A 1000V. UNIDADES DE CADENAS DE AISLADORES DE CERAMICA O VIDRIO PARA SISTEMAS DE CORRIENTE ALTERNA. CARACTERISTICAS DE LAS UNIDADES DE CADENAS DE AISLADORES TIPO CAMPANA Y PERNO.</t>
  </si>
  <si>
    <t>NTC-IEC34-11-1A</t>
  </si>
  <si>
    <t>MAQUINAS ELECTRICAS ROTATORIAS. PARTE 11. PROTECCION TERMICA INCORPORADA. CAPITULO 1: REGLAS PARA LA PROTECCION DE LAS MAQUINAS ELECTRICAS ROTATORIAS.</t>
  </si>
  <si>
    <t>NTC-IEC34-11-2A</t>
  </si>
  <si>
    <t>MAQUINAS ELECTRICAS ROTATORIAS. PARTE 11. PROTECCION TERMICA INCORPORADA. CAPITULO 2: DETECTORES TERMICOS Y UNIDADES DE CONTROL UTILIZADOS EN LOS SISTEMAS DE PROTECCION TERMICA.</t>
  </si>
  <si>
    <t>NTC-IEC34-11-3A</t>
  </si>
  <si>
    <t>MAQUINAS ELECTRICAS ROTATORIAS. PARTE 11: PROTECCION TERMICA INCORPORADA. CAPITULO 3: REGLAS GENERALES PARA PROTECTORES TERMICOS UTILIZADOS EN LOS SISTEMAS DE PROTECCION TERMICA.</t>
  </si>
  <si>
    <t>NTC-IEC34-6R</t>
  </si>
  <si>
    <t>MAQUINAS ELECTRICAS ROTATORIAS. PARTE 6: METODOS DE ENFRIAMIENTO (CODIGO IC).</t>
  </si>
  <si>
    <t>NTC-IEC581-8A</t>
  </si>
  <si>
    <t>EQUIPOS Y SISTEMAS DE AUDIO DE ALTA FIDELIDAD. REQUERIMIENTOS MINIMOS DE DESEMPEÑO. EQUIPOS COMBINADOS.</t>
  </si>
  <si>
    <t>NTC-ISO31-10A</t>
  </si>
  <si>
    <t>CANTIDADES Y UNIDADES. PARTE 10. REACCIONES NUCLEARES Y RADIACIONES IONIZANTES.</t>
  </si>
  <si>
    <t>NTC-ISO31-12A</t>
  </si>
  <si>
    <t>CANTIDADES Y UNIDADES. PARTE 12. NUMEROS CARACTERISTICOS.</t>
  </si>
  <si>
    <t>NTC-ISO31-13A</t>
  </si>
  <si>
    <t>CANTIDADES Y UNIDADES. PARTE 13. FISICA DEL ESTADO SOLIDO.</t>
  </si>
  <si>
    <t>NTC-ISO31-5A</t>
  </si>
  <si>
    <t>CANTIDADES Y UNIDADES. PARTE 5. ELECTRICIDAD Y MAGNETISMO.</t>
  </si>
  <si>
    <t>NTC-ISO31-6A</t>
  </si>
  <si>
    <t>CANTIDADES Y UNIDADES. PARTE 6. LUZ Y RADIACIONES ELECTROMAGNETICAS AFINES.</t>
  </si>
  <si>
    <t>NTC-ISO31-7A</t>
  </si>
  <si>
    <t>CANTIDADES Y UNIDADES. PARTE 7. ACUSTICA.</t>
  </si>
  <si>
    <t>NTC-ISO31-8A</t>
  </si>
  <si>
    <t>CANTIDADES Y UNIDADES. PARTE 8. FISICOQUIMICA Y FISICA MOLECULAR.</t>
  </si>
  <si>
    <t>NTC-ISO31-9A</t>
  </si>
  <si>
    <t>CANTIDADES Y UNIDADES. PARTE 9. FISICA ATOMICA Y NUCLEAR.</t>
  </si>
  <si>
    <t>NTC-ISO8791-1R</t>
  </si>
  <si>
    <t>PAPEL Y CARTON. DETERMINACION DE LA RUGOSIDAD/LISURA - METODOS DE SALIDA DE AIRE -. PARTE 1: METODO GENERAL.</t>
  </si>
  <si>
    <t>77-METALURGIA</t>
  </si>
  <si>
    <t>65-AGRICULTURA</t>
  </si>
  <si>
    <t>35-TECNOLOGÍA DE LA INFORMACIÓN. EQUIPOS DE OFICINA</t>
  </si>
  <si>
    <t>79-TECNOLOGÍA DE LA MADERA</t>
  </si>
  <si>
    <t>83-INDUSTRIAS DEL CAUCHO Y DEL PLÁSTICO</t>
  </si>
  <si>
    <t>71-TECNOLOGÍA QUÍMICA</t>
  </si>
  <si>
    <t>29-INGENIERÍA ELÉCTRICA</t>
  </si>
  <si>
    <t>67-TECNOLOGÍA DE ALIMENTOS</t>
  </si>
  <si>
    <t>25-INGENIERÍA INDUSTRIAL</t>
  </si>
  <si>
    <t>55-EMPAQUE Y DISTRIBUCIÓN DE BIENES</t>
  </si>
  <si>
    <t>23-FLUÍDOS Y COMPONENTES PARA USO GENERAL</t>
  </si>
  <si>
    <t>01-GENERALIDADES. TERMINOLOGIA. NORMALIZACION. DOCUMENTACION</t>
  </si>
  <si>
    <t>91-MATERIALES DE LA CONSTRUCCIÓN Y EDIFICACIONES</t>
  </si>
  <si>
    <t>21-SISTEMAS Y COMPONENTES MECÁNICOS DE USO GENERAL</t>
  </si>
  <si>
    <t>87-INDUSTRIAS DE PINTURA Y COLOR</t>
  </si>
  <si>
    <t>85-TECNOLOGÍA DEL PAPEL</t>
  </si>
  <si>
    <t>97-EQUIPO DOMÉSTICO Y COMERCIAL. ENTRETENIMIENTO. DEPORTES</t>
  </si>
  <si>
    <t>17-METROLOGÍA Y MEDICIONES</t>
  </si>
  <si>
    <t>11-TECNOLOGÍA DEL CUIDADO DE LA SALUD</t>
  </si>
  <si>
    <t>75-PETRÓLEO Y TECNOLOGÍAS RELACIONADAS</t>
  </si>
  <si>
    <t>33-TELECOMUNICACIONES</t>
  </si>
  <si>
    <t>93-INGENIERÍA CIVIL</t>
  </si>
  <si>
    <t>53-EQUIPO PARA EL MANEJO DE MATERIALES</t>
  </si>
  <si>
    <t>27-INGENIERÍA DE LA ENERGÍA Y TRANSFERENCIA DE CALOR</t>
  </si>
  <si>
    <t>73-MINERÍA Y MINERALES</t>
  </si>
  <si>
    <t>37-TECNOLOGÍA DE LA IMAGEN</t>
  </si>
  <si>
    <t>CONSULTA PÚBLICA</t>
  </si>
  <si>
    <t>1. DATOS GENERALES</t>
  </si>
  <si>
    <t>Empresa</t>
  </si>
  <si>
    <t>Nombre</t>
  </si>
  <si>
    <t>Correo electrónico (institucional)</t>
  </si>
  <si>
    <t>Código</t>
  </si>
  <si>
    <t>Título</t>
  </si>
  <si>
    <t>Para los documentos del interés de su organización , marque con X el circulo que corresponda, según la escala</t>
  </si>
  <si>
    <t>Como parte del proceso de revisión sistemática para mantener una base normativa actualizada, Icontec pone a consideración de las partes interesadas los siguientes documentos propuestos para anulación y reaprobación</t>
  </si>
  <si>
    <t>I</t>
  </si>
  <si>
    <t xml:space="preserve"> </t>
  </si>
  <si>
    <t>ANULACIÓN</t>
  </si>
  <si>
    <t>REAPROBACIÓN</t>
  </si>
  <si>
    <r>
      <t xml:space="preserve"> E-mail:</t>
    </r>
    <r>
      <rPr>
        <sz val="11"/>
        <color theme="1"/>
        <rFont val="Arial Narrow"/>
        <family val="2"/>
      </rPr>
      <t xml:space="preserve"> revisionsistematica@icontec.org</t>
    </r>
    <r>
      <rPr>
        <b/>
        <sz val="11"/>
        <color theme="1"/>
        <rFont val="Arial Narrow"/>
        <family val="2"/>
      </rPr>
      <t xml:space="preserve">
 Web:</t>
    </r>
    <r>
      <rPr>
        <sz val="11"/>
        <color theme="1"/>
        <rFont val="Arial Narrow"/>
        <family val="2"/>
      </rPr>
      <t xml:space="preserve"> www.icontec.org</t>
    </r>
  </si>
  <si>
    <t>NTC3548A</t>
  </si>
  <si>
    <t>MADERAS. RECUBRIMIENTOS DECORATIVOS. VOCABULARIO.</t>
  </si>
  <si>
    <t>NTC2913A</t>
  </si>
  <si>
    <t>MADERAS. TABLEROS DE FIBRA. DEFINICION. CLASIFICACION.</t>
  </si>
  <si>
    <t>PROPUESTA DE NORMAS PARA ANULACIÓN</t>
  </si>
  <si>
    <t>Actualización</t>
  </si>
  <si>
    <t>Primera</t>
  </si>
  <si>
    <t>Segunda</t>
  </si>
  <si>
    <t>Una vez en el sitio de consulta, utilice las siguientes credenciales</t>
  </si>
  <si>
    <r>
      <t xml:space="preserve">Una vez haya emitido los conceptos sobre los 
documentos de su interés guarde y envíe este 
archivo al siguiente correo electrónico: </t>
    </r>
    <r>
      <rPr>
        <b/>
        <sz val="11"/>
        <color rgb="FF0000FF"/>
        <rFont val="Arial Narrow"/>
        <family val="2"/>
      </rPr>
      <t>revisionsistematica@icontec.org</t>
    </r>
  </si>
  <si>
    <t>Si quiere conocer el listado de documentos puestos a consideración de las partes interesadas para anulación de clic en el icono superior.</t>
  </si>
  <si>
    <t>Para consultar los documentos puestos a consideración para anulación de clic en el icono superior.</t>
  </si>
  <si>
    <t>Para emitir su concepto sobre los documentos puestos a consideración para 
anulación de clic en el icono superior.</t>
  </si>
  <si>
    <t>01 - Agro y Alimentos</t>
  </si>
  <si>
    <t>02-1 Industria (otros)</t>
  </si>
  <si>
    <t>02-2 Industria (químico)</t>
  </si>
  <si>
    <t>02-3 Industria (metalurgia)</t>
  </si>
  <si>
    <t>02-4 Industria (maquinaria y equipos)</t>
  </si>
  <si>
    <t>05 - Construcción e ingeniería</t>
  </si>
  <si>
    <t>09 - Administración organizacional y pública</t>
  </si>
  <si>
    <t>10 - Salud</t>
  </si>
  <si>
    <t>11 - Transformación digital</t>
  </si>
  <si>
    <t>13 - CIENCIA Y TECNOLOGÍA E INNOVACIÓN</t>
  </si>
  <si>
    <t>Para consultar los documentos puestos a consideración para anulación ingrese a https://ecollection.icontec.org</t>
  </si>
  <si>
    <t>A continuación encontrará  agrupados por sectores el listado de los diferentes dicumentos puestos a consideración para anulación</t>
  </si>
  <si>
    <t>Documento de referencia</t>
  </si>
  <si>
    <t>Comité</t>
  </si>
  <si>
    <t>Cuarta</t>
  </si>
  <si>
    <t>Como parte del proceso de revisión sistemática para mantener una base normativa actualizada, ICONTEC pone a consideración de las partes interesadas los siguientes documentos propuestos para anulación.</t>
  </si>
  <si>
    <t>NTC 4977:2001</t>
  </si>
  <si>
    <t>CALIDAD DEL AGUA. ENUMERACION DE GRUPOS DE ESTREPTOCOCOS FECALES Y DEL SUBGRUPO ENTEROCOCOS. TECNICA DEL NUMERO MAS PROBABLE, NMP.</t>
  </si>
  <si>
    <t>Ninguna</t>
  </si>
  <si>
    <t>025 MICROBIOLOGÍA</t>
  </si>
  <si>
    <t/>
  </si>
  <si>
    <t>NTC 4940:2001</t>
  </si>
  <si>
    <t>CALIDAD DEL AGUA. ENUMERACION DE PSEUDOMONA AERUGINOSA. TECNICA DEL NUMERO MAS PROBABLE, NMP.</t>
  </si>
  <si>
    <t>NTC 745:1980</t>
  </si>
  <si>
    <t>INDUSTRIAS ALIMENTARIAS. GRANOS ALMACENADOS. CLASIFICACION DE INSECTOS Y ACAROS.</t>
  </si>
  <si>
    <t>037 GRANOS, CEREALES Y LEGUMBRES SECAS</t>
  </si>
  <si>
    <t>NTC 2781:1990</t>
  </si>
  <si>
    <t>OLEAGINOSAS. ACEITE DE CASTOR. ESPECIFICACIONES.</t>
  </si>
  <si>
    <t>038 OLEAGINOSAS</t>
  </si>
  <si>
    <t>NTC 1078:1976</t>
  </si>
  <si>
    <t>ADITIVOS PARA ALIMENTOS. DETERMINACION DE CROMO Y CROMATOS.</t>
  </si>
  <si>
    <t>047 ADITIVOS, ESPECIAS Y CONDIMENTOS</t>
  </si>
  <si>
    <t>NTC 2918:1991</t>
  </si>
  <si>
    <t>MADERAS. INSECTICIDAS PARA MADERA. CLORPIRIFOS.</t>
  </si>
  <si>
    <t>041 MADERAS</t>
  </si>
  <si>
    <t>NTC 1823:1983</t>
  </si>
  <si>
    <t>MADERA. MADERAS. DETERMINACION DE LA TENACIDAD.</t>
  </si>
  <si>
    <t>NTC 918:1975</t>
  </si>
  <si>
    <t>MADERAS. DETERMINACION DE LA DUREZA -METODO JANKA-.</t>
  </si>
  <si>
    <t>NTC 785:1974</t>
  </si>
  <si>
    <t>MADERAS. DETERMINACION DE LA RESISTENCIA A LA COMPRESION PERPENDICULAR AL GRANO.</t>
  </si>
  <si>
    <t>NTC 784:1974</t>
  </si>
  <si>
    <t>MADERAS. DETERMINACION DE LA RESISTENCIA A LA COMPRESION AXIAL O PARALELA AL GRANO.</t>
  </si>
  <si>
    <t>NTC 290:1974</t>
  </si>
  <si>
    <t>MADERAS. DETERMINACION DEL PESO ESPECIFICO APARENTE.</t>
  </si>
  <si>
    <t>NTC 2943:1991</t>
  </si>
  <si>
    <t>MADERAS. TABLEROS DE FIBRA. DETERMINACION DE LA ESTABILIDAD SUPERFICIAL.</t>
  </si>
  <si>
    <t>066 MANUFACTURAS DE MADERAS</t>
  </si>
  <si>
    <t>NTC 2942:1991</t>
  </si>
  <si>
    <t>MADERAS. TABLEROS DE FIBRA. DETERMINACION DEL ACABADO SUPERFICIAL - RUGOSIDAD -.</t>
  </si>
  <si>
    <t>NTC 2914:1991</t>
  </si>
  <si>
    <t>MADERAS. TABLEROS DE FIBRA. TABLEROS MEDIOS Y DUROS PARA PROPOSITOS GENERALES. ESPECIFICACIONES DE APARIENCIA, FORMA Y TOLERANCIAS DIMENSIONALES.</t>
  </si>
  <si>
    <t>NTC 2912:1991</t>
  </si>
  <si>
    <t>MADERAS. TABLEROS DE FIBRA. DETERMINACION DE LA RESISTENCIA A LA FLEXION.</t>
  </si>
  <si>
    <t>NTC 961:1975</t>
  </si>
  <si>
    <t>MADERAS. DETERMINACION DE LA TRACCION PERPENDICULAR AL GRANO.</t>
  </si>
  <si>
    <t>NTC 960:1974</t>
  </si>
  <si>
    <t>MADERAS. DETERMINACION DE LA RESISTENCIA AL HENDIMIENTO -CLIVAJE-.</t>
  </si>
  <si>
    <t>NTC 951:1975</t>
  </si>
  <si>
    <t>MADERAS. METODO DE EXTRACCION DE CLAVOS.</t>
  </si>
  <si>
    <t>NTC 944:1975</t>
  </si>
  <si>
    <t>MADERAS. DETERMINACION DE LA TRACCION PARALELA AL GRANO.</t>
  </si>
  <si>
    <t>NTC 790:1974</t>
  </si>
  <si>
    <t>MADERAS. ACONDICIONAMIENTO PARA LOS ENSAYOS FISICOS Y MECANICOS.</t>
  </si>
  <si>
    <t>NTC 1368:1977</t>
  </si>
  <si>
    <t>MADERAS. DETERMINACION DE LA TRABAJABILIDAD EN MOLDURADO.</t>
  </si>
  <si>
    <t>NTC 1367:1977</t>
  </si>
  <si>
    <t>MADERAS. DETERMINACION DE LA TRABAJABILIDAD EN CAJEADO.</t>
  </si>
  <si>
    <t>NTC 1366:1977</t>
  </si>
  <si>
    <t>MADERAS. DETERMINACION DE LA TRABAJABILIDAD EN TALADRO.</t>
  </si>
  <si>
    <t>NTC 1318:1977</t>
  </si>
  <si>
    <t>MADERAS. DETERMINACION DE LA TRABAJABILIDAD EN CEPILLADO.</t>
  </si>
  <si>
    <t>NTC 1317:1977</t>
  </si>
  <si>
    <t>MADERAS. DETERMINACION DE LA TRABAJABILIDAD EN LIJADO.</t>
  </si>
  <si>
    <t>NTC 1006:1975</t>
  </si>
  <si>
    <t>MANGOS DE MADERA PARA HERRAMIENTAS. ESPECIFICACIONES GENERALES.</t>
  </si>
  <si>
    <t>NTC 4730:1999</t>
  </si>
  <si>
    <t>MUEBLES ESCOLARES. BUTACO PARA LABORATORIO.</t>
  </si>
  <si>
    <t>068 MUEBLES</t>
  </si>
  <si>
    <t>NTC 4729:1999</t>
  </si>
  <si>
    <t>MUEBLES ESCOLARES. MESAS Y SILLA MULTIUSOS.</t>
  </si>
  <si>
    <t>NTC 4727:1999</t>
  </si>
  <si>
    <t>MUEBLES ESCOLARES. CARTELERA.</t>
  </si>
  <si>
    <t>NTC 2954:1992</t>
  </si>
  <si>
    <t>MATERIAS PRIMAS PARA LA INDUSTRIA DE PAPEL Y CARTON. ENCOLANTES INTERNOS DERIVADOS DE LA COLOFONIA. RESINATOS FORTIFICADOS.</t>
  </si>
  <si>
    <t>074 MATERIAS PRIMAS PARA PAPEL Y CARTÓN</t>
  </si>
  <si>
    <t>NTC 2590:1992</t>
  </si>
  <si>
    <t>MATERIAS PRIMAS PARA LA INDUSTRIA DEL PAPEL Y CARTON. CAOLIN PARA LA INDUSTRIA DEL PAPEL Y CARTON.</t>
  </si>
  <si>
    <t>NTC 2953:1991</t>
  </si>
  <si>
    <t>MATERIAS PRIMAS PARA LA INDUSTRIA DEL PAPEL Y DEL CARTON. RESINA DE MELAMINA FORMALDEHIDO.</t>
  </si>
  <si>
    <t>NTC 2907:1991</t>
  </si>
  <si>
    <t>MATERIAS PRIMAS PARA LA INDUSTRIA DEL PAPEL Y CARTON. RESINA DE UREA FORMALDEHIDO. CATIONICA.</t>
  </si>
  <si>
    <t>NTC 2660:1989</t>
  </si>
  <si>
    <t>MATERIAS PRIMAS PARA LA INDUSTRIA DEL PAPEL Y CARTON. RESINAS. DETERMINACION DEL COLOR APHA.</t>
  </si>
  <si>
    <t>NTC 2659:1989</t>
  </si>
  <si>
    <t>MATERIAS PRIMAS PARA LA INDUSTRIA DEL PAPEL Y CARTON. RESINAS. UREAFORMALDEHIDO. DETERMINACION DE LA SOLUBILIDAD Y DILUCION EN AGUA.</t>
  </si>
  <si>
    <t>NTC 2658:1989</t>
  </si>
  <si>
    <t>MATERIAS PRIMAS PARA LA INDUSTRIA DEL PAPEL Y CARTON. RESINAS. DETERMINACION DEL CONTENIDO DE SOLIDOS.</t>
  </si>
  <si>
    <t>NTC 2657:1989</t>
  </si>
  <si>
    <t>MATERIAS PRIMAS PARA LA INDUSTRIA DEL PAPEL Y CARTON. RESINAS. DETERMINACION DEL FORMOL LIBRE.</t>
  </si>
  <si>
    <t>NTC 417:1970</t>
  </si>
  <si>
    <t>PULPAS. DEFINICIONES Y CLASIFICACION.</t>
  </si>
  <si>
    <t>NTC 4199:1997</t>
  </si>
  <si>
    <t>FUEGOS ARTIFICIALES. LUCES DE BENGALA PARA SOSTENER EN LA MANO.</t>
  </si>
  <si>
    <t>085 EXPLOSIVOS, PIROTECNIA Y ARTICULOS DE PIROTECNIA</t>
  </si>
  <si>
    <t>NTC 3533:1993</t>
  </si>
  <si>
    <t>NO DISPONIBLE. EXPLOSIVOS. MECHA DE SEGURIDAD.</t>
  </si>
  <si>
    <t>NTC 3499:1993</t>
  </si>
  <si>
    <t>NO DISPONIBLE. ARMAS. REVOLVERES CALIBRE 38 Y 32.</t>
  </si>
  <si>
    <t>NTC 3455:1992</t>
  </si>
  <si>
    <t>NO DISPONIBLE. EXPLOSIVOS. GELATINA EXPLOSIVA.</t>
  </si>
  <si>
    <t>NTC 3454:1992</t>
  </si>
  <si>
    <t>NO DISPONIBLE. MUNICION PARA ESCOPETA. CACERIA Y DEPORTIVA.</t>
  </si>
  <si>
    <t>Fecha ratificación / reaprobación</t>
  </si>
  <si>
    <t>NTC 3758:1995</t>
  </si>
  <si>
    <t>PRODUCTOS PARA LA INDUSTRIA COSMETICA. ACEITE DE GERMEN DE TRIGO.</t>
  </si>
  <si>
    <t>079 INDUSTRIA DE COSMÉTICOS</t>
  </si>
  <si>
    <t>NTC 3751:1995</t>
  </si>
  <si>
    <t>PRODUCTOS PARA LA INDUSTRIA COSMETICA. ELASTINA HIDROLIZADA.</t>
  </si>
  <si>
    <t>NTC 3750:1995</t>
  </si>
  <si>
    <t>PRODUCTOS PARA LA INDUSTRIA COSMETICA. COLAGENO SOLUBLE.</t>
  </si>
  <si>
    <t>NTC 3731:1995</t>
  </si>
  <si>
    <t>PRODUCTOS PARA LA INDUSTRIA COSMETICA. PROTEINA ANIMAL HIDROLIZADA.</t>
  </si>
  <si>
    <t>NTC 1565:1998</t>
  </si>
  <si>
    <t>PARAFINA PARA LA INDUSTRIA DE COSMETICOS.</t>
  </si>
  <si>
    <t>NTC 1529:1998</t>
  </si>
  <si>
    <t>ACEITE PURO DE CASTOR - ACEITE DE RICINO -M PARA LA INDUSTRIA DE LOS COSMETICOS.</t>
  </si>
  <si>
    <t>NTC 1466:1998</t>
  </si>
  <si>
    <t>CERA NATURAL DE ABEJAS Y CERA SINTETICA PARA LA INDUSTRIA DE COSMETICOS.</t>
  </si>
  <si>
    <t>NTC 1347:1998</t>
  </si>
  <si>
    <t>ACIDO ESTEARICO PARA LA INDUSTRIA DE COSMETICOS.</t>
  </si>
  <si>
    <t>NTC 2445:1988</t>
  </si>
  <si>
    <t>ARTICULOS DE USO DOMESTICO. CEPILLOS PARA EL CABELLO.</t>
  </si>
  <si>
    <t>NTC 2164:1986</t>
  </si>
  <si>
    <t>ARTICULOS DE USO DOMESTICO. LANA Y VIRUTA DE ACERO.</t>
  </si>
  <si>
    <t>083 PRODUCTOS Y UTENSILIOS PARA ASEO DOMÉSTICOS E INDUSTRIAL</t>
  </si>
  <si>
    <t>NTC 1537:1980</t>
  </si>
  <si>
    <t>METALURGIA. FERROCROMO.</t>
  </si>
  <si>
    <t>107 FUNDICIONES FERROSAS</t>
  </si>
  <si>
    <t>NTC 1534:1980</t>
  </si>
  <si>
    <t>METALURGIA. FERROALEACIONES Y OTRAS ADICIONES METALICAS. METODO DE MUESTREO Y PREPARACION DE MUESTRAS.</t>
  </si>
  <si>
    <t>NTC 1518:1979</t>
  </si>
  <si>
    <t>FERROSILICIO.</t>
  </si>
  <si>
    <t>NTC 1517:1979</t>
  </si>
  <si>
    <t>FERROMANGANESO.</t>
  </si>
  <si>
    <t>NTC 1701:1982</t>
  </si>
  <si>
    <t>METALES NO FERROSOS. TUBOS DE ALUMINIO TIPO LIVIANO PARA LA PROTECCION DE CONDUCTORES ELECTRICOS.</t>
  </si>
  <si>
    <t>110 METALES NO FERROSOS</t>
  </si>
  <si>
    <t>NTC 1574:1980</t>
  </si>
  <si>
    <t>METALES NO FERROSOS. COBRE SIN ALEAR. DETERMINACION DE CONTENIDOS DE COBRE NO MENORES DEL 99,90 POR CIENTO. METODO ELECTROLITICO.</t>
  </si>
  <si>
    <t>NTC 1562:1980</t>
  </si>
  <si>
    <t>METALES NO FERROSOS. ALEACIONES DE COBRE-CINC Y COBRE-ESTANO. DETERMINACION ELECTROLITICA SIMULTANEA DE COBRE Y PLOMO.</t>
  </si>
  <si>
    <t>NTC 1561:1980</t>
  </si>
  <si>
    <t>METALES NO FERROSOS. COBRE Y SUS ALEACIONES. DETERMINACION DEL HIERRO.</t>
  </si>
  <si>
    <t>NTC 1536:1980</t>
  </si>
  <si>
    <t>METALES NO FERROSOS. LINGOTES DE ALUMINIO SIN ALEAR PARA REFUNDICION.</t>
  </si>
  <si>
    <t>NTC 933:1988</t>
  </si>
  <si>
    <t>HERRAMIENTAS MANUALES. MACHETES.</t>
  </si>
  <si>
    <t>111 HERRAMIENTAS MANUALES</t>
  </si>
  <si>
    <t>NTC 2662:1990</t>
  </si>
  <si>
    <t>HERRAMIENTAS MANUALES. MARCOS PARA SEGUETA.</t>
  </si>
  <si>
    <t>NTC 2643:1990</t>
  </si>
  <si>
    <t>HERRAMIENTAS MANUALES. CINCELES.</t>
  </si>
  <si>
    <t>NTC 2313:1989</t>
  </si>
  <si>
    <t>HERRAMIENTAS MANUALES. SEGUETAS DE HOJA PARA METALES.</t>
  </si>
  <si>
    <t>NTC 2304:1987</t>
  </si>
  <si>
    <t>HERRAMIENTAS MANUALES. ESCUADRAS PARA CARPINTERIA.</t>
  </si>
  <si>
    <t>NTC 2165:1987</t>
  </si>
  <si>
    <t>MECANICA. HERRAMIENTAS MANUALES. SERRUCHO.</t>
  </si>
  <si>
    <t>NTC 2036:1985</t>
  </si>
  <si>
    <t>MECANICA. HERRAMIENTAS MANUALES. NIVELES DE BURBUJA.</t>
  </si>
  <si>
    <t>NTC 846:1981</t>
  </si>
  <si>
    <t>MECANICA. HERRAMIENTAS MANUALES. PALUSTRES.</t>
  </si>
  <si>
    <t>NTC 1699:1981</t>
  </si>
  <si>
    <t>MECANICA. LLAVES FIJAS Y DE ESTRELLA. PLANAS DE DOS BOCAS - SERIE METRICA -.</t>
  </si>
  <si>
    <t>NTC 1636:1981</t>
  </si>
  <si>
    <t>MECANICA. LLAVES AJUSTABLES PARA TUERCAS Y TORNILLOS.</t>
  </si>
  <si>
    <t>NTC 2778:1990</t>
  </si>
  <si>
    <t>ELEMENTOS MECANICOS. TUERCAS PARA FIJACION DE RUEDAS.</t>
  </si>
  <si>
    <t>117 ELEMENTOS DE FIJACIÓN</t>
  </si>
  <si>
    <t>NTC 1730:1982</t>
  </si>
  <si>
    <t>MECANICA. ARANDELAS PLANAS. SERIE INGLESA.</t>
  </si>
  <si>
    <t>NTC 194:1982</t>
  </si>
  <si>
    <t>METALURGIA. ALAMBRE DE ACERO PARA LA FABRICACION EN FRIO DE TORNILLERIA.</t>
  </si>
  <si>
    <t>NTC 1372:1981</t>
  </si>
  <si>
    <t>MECANICA. ROSCA UNIFICADA FINA.</t>
  </si>
  <si>
    <t>NTC 1356:1981</t>
  </si>
  <si>
    <t>MECANICA. ROSCA UNIFICADA ORDINARIA.</t>
  </si>
  <si>
    <t>NTC 1812:1982</t>
  </si>
  <si>
    <t>MECANICA. REMACHES CIEGOS CON MANDRIL DE ROTURA.</t>
  </si>
  <si>
    <t>118 ALAMBRES Y PRODUCTOS DERIVADOS DEL ACERO</t>
  </si>
  <si>
    <t>NTC 2949:1991</t>
  </si>
  <si>
    <t>EMBALAJE METALICO. ENVASE METALICO DE LAMINA DELGADA CON UN EXTREMO ABIERTO PARA LECHE. CAPACIDADES Y SECCIONES TRANSVERSALES RELACIONADAS.</t>
  </si>
  <si>
    <t>119 EMBALAJES METÁLICOS</t>
  </si>
  <si>
    <t>NTC 2948:1991</t>
  </si>
  <si>
    <t>EMBALAJES METALICOS. ENVASE METALICO DE LAMINA DELGADA CON UN EXTREMO ABIERTO PARA PESCADO Y OTROS PRODUCTOS DE LA PESCA. CAPACIDAD Y SECCIONES TRANSVERSALES RELACIONADAS.</t>
  </si>
  <si>
    <t>NTC 2947:1991</t>
  </si>
  <si>
    <t>EMBALAJES METALICOS. ENVASE METALICO DE LAMINA DELGADA CON UN EXTREMO ABIERTO PARA BEBIDAS. CAPACIDADES Y SECCIONES TRANSVERSALES RELACIONADAS.</t>
  </si>
  <si>
    <t>NTC 2946:1991</t>
  </si>
  <si>
    <t>EMBALAJES METALICOS. ENVASE METALICO DE LAMINA DELGADA CON UN EXTREMO ABIERTO PARA CARNE Y PRODUCTOS CARNICOS. CAPACIDADES Y SECCIONES TRANSVERSALES RELACIONADAS.</t>
  </si>
  <si>
    <t>NTC 2945:1991</t>
  </si>
  <si>
    <t>EMBALAJES METALICOS. ENVASES METALICOS DE LAMINA DELGADA CON UN EXTREMO ABIERTO PARA ALIMENTOS EN GENERAL. CAPACIDADES Y SECCIONES TRANSVERSALES RELACIONADAS.</t>
  </si>
  <si>
    <t>NTC 2908:1991</t>
  </si>
  <si>
    <t>RECIPIENTES METALICOS. EXTINTORES CONTRA INCENDIO. AGENTE HALOGENADO.</t>
  </si>
  <si>
    <t>NTC 2548:1989</t>
  </si>
  <si>
    <t>CILINDROS Y TANQUES METALICOS. DETERMINACION DE LA EXPANSION VOLUMETRICA EN RECIPIENTES METALICOS SIN COSTURA.</t>
  </si>
  <si>
    <t>NTC 2109:1986</t>
  </si>
  <si>
    <t>EMBALAJES. ENVASES METALICOS HERMETICOS PARA ALIMENTOS Y BEBIDAS. ENVASES PARA ACEITE COMESTIBLE.</t>
  </si>
  <si>
    <t>NTC 1962:1985</t>
  </si>
  <si>
    <t>EMBALAJE. CONTENEDORES DE LA CLASE 1 CONTENEDORES TIPO PLATAFORMA, DE LADOS ABIERTOS, CON SUPERESTRUCTURA COMPLETA.</t>
  </si>
  <si>
    <t>NTC 1918:1984</t>
  </si>
  <si>
    <t>EMBALAJES. ENVASES METALICOS HERMETICOS PARA ALIMENTOS Y BEBIDAS. DESIGNACION Y TOLERANCIAS EN LA CAPACIDAD.</t>
  </si>
  <si>
    <t>NTC 178:1990</t>
  </si>
  <si>
    <t>ENVASES METALICOS. DEFINICIONES Y CLASIFICACION.</t>
  </si>
  <si>
    <t>NTC 1573:1980</t>
  </si>
  <si>
    <t>TRANSPORTE Y EMBALAJE. EMBALAJES. DEFINICIONES Y CLASIFICACION.</t>
  </si>
  <si>
    <t>NTC 1464:1979</t>
  </si>
  <si>
    <t>CONTENEDORES DE LA SERIE 2. ESPECIFICACIONES Y ENSAYOS.</t>
  </si>
  <si>
    <t>NTC 1463:1979</t>
  </si>
  <si>
    <t>CONTENEDORES DE LA SERIE 2. DESIGNACION, DIMENSIONES Y MASA BRUTA MAXIMA.</t>
  </si>
  <si>
    <t>NTC 1405:1978</t>
  </si>
  <si>
    <t>CONTENEDORES DE LA SERIE 1 PARA PROPOSITOS GENERALES. DIMENSIONES INTERNAS MINIMAS.</t>
  </si>
  <si>
    <t>NTC 1277:1977</t>
  </si>
  <si>
    <t>CONTENEDORES. IDENTIFICACION DE LAS MARCAS DEL CODIGO UTILIZADAS EN EL ROTULADO.</t>
  </si>
  <si>
    <t>NTC 2627:1989</t>
  </si>
  <si>
    <t>MAQUINARIA AGRICOLA. RINES PARA TRACTORES Y MAQUINARIA AGRICOLA.</t>
  </si>
  <si>
    <t>121 MAQUINARIA Y EQUIPO PARA LA AGRICULTURA</t>
  </si>
  <si>
    <t>NTC 1632:1981</t>
  </si>
  <si>
    <t>MAQUINARIA AGRICOLA. BOMBAS MANUALES DE ASPERSION - FUMIGADORAS -. CLASIFICACION Y CARACTERISTICAS GENERALES.</t>
  </si>
  <si>
    <t>NTC 854:1988</t>
  </si>
  <si>
    <t>MAQUINAS HERRAMIENTAS. DEFINICIONES Y CLASIFICACION.</t>
  </si>
  <si>
    <t>122 MÁQUINAS Y HERRAMIENTAS</t>
  </si>
  <si>
    <t>NTC 2485:1989</t>
  </si>
  <si>
    <t>HERRAMIENTAS MANUALES. ESPATULAS.</t>
  </si>
  <si>
    <t>NTC 1714:1982</t>
  </si>
  <si>
    <t>MECANICA. MAQUINAS CEPILLADORAS PARA METALES. DIMENSIONES.</t>
  </si>
  <si>
    <t>123 MAQUINARIA Y EQUIPO ESPECIAL PARA LA INDUSTRIA</t>
  </si>
  <si>
    <t>NTC 1713:1982</t>
  </si>
  <si>
    <t>MECANICA. TORNOS PARA MADERA. ENSAYOS GEOMETRICOS.</t>
  </si>
  <si>
    <t>NTC 1757:1982</t>
  </si>
  <si>
    <t>MECANICA. MEZCLADORAS DE HORMIGON. GENERALIDADES.</t>
  </si>
  <si>
    <t>NTC 1837:1983</t>
  </si>
  <si>
    <t>MECANICA. SIERRAS SINFIN PARA MADERA. ENSAYOS DE PRECISION.</t>
  </si>
  <si>
    <t>NTC 1938:1984</t>
  </si>
  <si>
    <t>MECANICA. RECTIFICADORAS PLANEADORAS DE EJE VERTICAL Y MESA DE MOVIMIENTO ALTERNO. ENSAYOS DE PRECISION.</t>
  </si>
  <si>
    <t>NTC 2011:1985</t>
  </si>
  <si>
    <t>MECANICA. VALVULAS DE FUNDICION DE HIERRO PARA RETENCION.</t>
  </si>
  <si>
    <t>NTC 2009:1985</t>
  </si>
  <si>
    <t>MECANICA. RECTIFICADORAS CILINDRICAS DE EXTERIORES CON MESA MOVIL. ENSAYOS DE PRECISION.</t>
  </si>
  <si>
    <t>NTC 2008:1985</t>
  </si>
  <si>
    <t>MECANICA. RECTIFICADORAS CILINDRICAS DE INTERIORES DE EJE HORIZONTAL. ENSAYOS DE PRECISION.</t>
  </si>
  <si>
    <t>NTC 2007:1985</t>
  </si>
  <si>
    <t>MECANICA. RECTIFICADORAS PLANEADORAS DE EJE HORIZONTAL Y MESA DE MOVIMIENTO ALTERNO. ENSAYOS DE PRECISION.</t>
  </si>
  <si>
    <t>NTC 2522:1988</t>
  </si>
  <si>
    <t>APARATOS DE ELEVACION. ASCENSOR DE PASAJEROS PARA EDIFICIOS RESIDENCIALES. PLANEACION Y SELECCION.</t>
  </si>
  <si>
    <t>NTC 2506:1988</t>
  </si>
  <si>
    <t>MECANICA. CODIGO SOBRE GUARDAS DE PROTECCION DE MAQUINARIA.</t>
  </si>
  <si>
    <t>NTC 2544:1989</t>
  </si>
  <si>
    <t>MAQUINAS Y EQUIPOS. HOJAS DE SIERRA SINFIN PARA METAL. CARACTERISTICAS DE LOS TIPOS.</t>
  </si>
  <si>
    <t>NTC 2543:1989</t>
  </si>
  <si>
    <t>MAQUINAS Y EQUIPO. HOJAS DE SIERRA SINFIN PARA METAL. PARTE 2: DIMENSIONES BASICAS Y TOLERANCIAS.</t>
  </si>
  <si>
    <t>NTC 2542:1989</t>
  </si>
  <si>
    <t>MAQUINAS Y EQUIPOS. HOJAS DE SIERRA SINFIN PARA METAL. DEFINICIONES.</t>
  </si>
  <si>
    <t>NTC 2541:1989</t>
  </si>
  <si>
    <t>MAQUINAS Y EQUIPO. HOJAS DE SIERRA CIRCULAR PARA MADERA. DIMENSIONES.</t>
  </si>
  <si>
    <t>NTC 2934:1991</t>
  </si>
  <si>
    <t>TEXTILES Y CONFECCIONES. MAQUINARIA TEXTIL Y ACCESORIOS. MAQUINAS ENGOMADORAS. ANCHO MAXIMO UTILIZABLE.</t>
  </si>
  <si>
    <t>NTC 2932:1991</t>
  </si>
  <si>
    <t>TEXTILES Y CONFECCIONES. MAQUINARIA TEXTIL Y ACCESORIOS. CANILLAS PARA CAJAS CARGADORAS EN TELARES AUTOMATICOS.</t>
  </si>
  <si>
    <t>NTC 2931:1991</t>
  </si>
  <si>
    <t>TEXTILES Y CONFECCIONES. MAQUINARIA TEXTIL Y ACCESORIOS. CILINDROS PARA EL TEÑIDO DE LA URDIMBRE. TERMINOLOGIA Y DIMENSIONES.</t>
  </si>
  <si>
    <t>NTC 2930:1991</t>
  </si>
  <si>
    <t>TEXTILES Y CONFECCIONES. MAQUINARIA TEXTIL Y ACCESORIOS. TACOS PARA LANZADERAS CON PUNTA METALICA, PARA TELARES AUTOMATICOS DE UNA CAJA Y DIMENSIONES CORRESPONDIENTES DE LA ESPADA.</t>
  </si>
  <si>
    <t>NTC 2929:1991</t>
  </si>
  <si>
    <t>TEXTILES Y CONFECCIONES. MAQUINARIA TEXTIL Y ACCESORIOS. CANILLAS PARA TELARES AUTOMATICOS.</t>
  </si>
  <si>
    <t>NTC 3298:1992</t>
  </si>
  <si>
    <t>MAQUINARIA TEXTIL Y ACCESORIOS. MAQUINAS DE TEJER. CLASIFICACION Y VOCABULARIO.</t>
  </si>
  <si>
    <t>NTC 3404:1992</t>
  </si>
  <si>
    <t>MAQUINARIA Y ACCESORIOS TEXTILES. MALLAS PLANAS DE USO GENERAL EN ACERO. DIMENSIONES.</t>
  </si>
  <si>
    <t>NTC 3517:1993</t>
  </si>
  <si>
    <t>MAQUINARIA TEXTIL Y ACCESORIOS TEXTILES. LAMINILLAS DE PARO DE LAS PARAURDIEMBRES MECANICAS Y ELECTRICAS.</t>
  </si>
  <si>
    <t>ISO 441:78</t>
  </si>
  <si>
    <t>NTC 3516:1993</t>
  </si>
  <si>
    <t>MAQUINARIA Y ACCESORIOS TEXTILES. PEINES. PEINES METALICOS CON LISTON DE DOBLE RESORTE. DIMENSIONES Y DESIGNACION.</t>
  </si>
  <si>
    <t>NTC 3515:1993</t>
  </si>
  <si>
    <t>MAQUINARIA Y ACCESORIOS TEXTILES. PEINES. PEINES METALICOS CON LISTON DE PLACA. DIMENSIONES Y DESIGNACION.</t>
  </si>
  <si>
    <t>NTC 3514:1993</t>
  </si>
  <si>
    <t>MAQUINARIA Y ACCESORIOS TEXTILES. PEINES. PEINES EMBREADOS. DIMENSIONES.</t>
  </si>
  <si>
    <t>NTC 3564:1993</t>
  </si>
  <si>
    <t>MAQUINARIA Y ACCESORIOS TEXTILES. PESAS PARA TEJEDURIA JACQUARD.</t>
  </si>
  <si>
    <t>ISO 2748:83</t>
  </si>
  <si>
    <t>NTC 3558:1993</t>
  </si>
  <si>
    <t>MAQUINARIA Y ACCESORIOS TEXTILES. DUELAS Y CLAVIJAS DE MAQUINILLA HECHAS DE MADERA, METAL U OTRO MATERIAL. DIMENSIONES.</t>
  </si>
  <si>
    <t>ISO 573:76</t>
  </si>
  <si>
    <t>NTC 3555:1993</t>
  </si>
  <si>
    <t>MAQUINARIA Y ACCESORIOS TEXTILES. MARCOS DE MALLA PARA FILAS DE MALLA SENCILLAS O DOBLES. DESIGNACION DE LAS DIMENSIONES.</t>
  </si>
  <si>
    <t>ISO 568:76</t>
  </si>
  <si>
    <t>NTC 3573:1993</t>
  </si>
  <si>
    <t>MAQUINARIA Y ACCESORIOS TEXTILES. SIMBOLOS GRAFICOS PARA MAQUINARIA TEXTIL.</t>
  </si>
  <si>
    <t>ISO 5432:88</t>
  </si>
  <si>
    <t>GTC 62:1999</t>
  </si>
  <si>
    <t>SEGURIDAD DE FUNCIONAMIENTO Y CALIDAD DE SERVICIO. MANTENIMIENTO. TERMINOLOGIA.</t>
  </si>
  <si>
    <t>NTC 4751:1999</t>
  </si>
  <si>
    <t>VALVULAS INDUSTRIALES. ENSAYO DE PRESION DE VALVULAS.</t>
  </si>
  <si>
    <t>ISO 5208:93</t>
  </si>
  <si>
    <t>NTC 4750:1999</t>
  </si>
  <si>
    <t>VALVULAS METALICAS PARA USO EN SISTEMAS DE TUBERIAS CON BRIDAS. DIMENSIONES DE CARA A CARA Y DE CENTRO A CARA.</t>
  </si>
  <si>
    <t>ISO 5752:82</t>
  </si>
  <si>
    <t>NTC 4749:1999</t>
  </si>
  <si>
    <t>VALVULAS INDUSTRIALES. CONEXION DE LOS ACCIONADORES MULTIVUELTAS PARA VALVULAS.</t>
  </si>
  <si>
    <t>ISO 5210:91</t>
  </si>
  <si>
    <t>NTC 4766:2000</t>
  </si>
  <si>
    <t>POTENCIA HIDRAULICA. VALVULAS DE CONTROL DE PRESION -SE EXLUYEN LAS VALVULAS DE ALIVIO DE PRESION- VALVULAS SECUENCIALES, VALVULAS DE DESCARGA, VALVULAS DE ESTRANGULACION Y VALVULAS DE CHEQUE. SUPERFICIES DE MONTAJE.</t>
  </si>
  <si>
    <t>ISO 5781:87</t>
  </si>
  <si>
    <t>NTC 4765:2000</t>
  </si>
  <si>
    <t>VALVULAS DE COMPUERTA DE HIERRO FUNDIDO, OPERADAS PREDOMINANTEMENTE CON LLAVE, PARA USO SUBTERRANEO.</t>
  </si>
  <si>
    <t>ISO 7259:88</t>
  </si>
  <si>
    <t>NTC 2694:1990</t>
  </si>
  <si>
    <t>APARATOS MECANICOS. VALVULAS DE PASO PARA BOMBAS MANUALES DE ASPERSION - FUMIGADORAS -.</t>
  </si>
  <si>
    <t>124 ELEMENTOS MECÁNICOS Y ELECTROMECÁNICOS EN LA INDUSTRIA DEL GAS</t>
  </si>
  <si>
    <t>NTC 2106:1986</t>
  </si>
  <si>
    <t>MECANICA. BOQUILLAS HIDRAULICAS PARA BOMBAS DE ASPERSION.</t>
  </si>
  <si>
    <t>NTC 1484:1979</t>
  </si>
  <si>
    <t>CADENA DE ACERO DE ESLABON LARGO -GRADO 300- PARA USO GENERAL.</t>
  </si>
  <si>
    <t>NTC 2964:1991</t>
  </si>
  <si>
    <t>SIDERURGIA. TERMINOS DE ACEPTACION PARA CABLES DE ACERO PARA PROPOSITOS GENERALES.</t>
  </si>
  <si>
    <t>127 ELEMENTOS MECÁNICOS Y ELECTROMECÁNICOS</t>
  </si>
  <si>
    <t>NTC 1828:1982</t>
  </si>
  <si>
    <t>MECANICA. CORREAS EN "V" PARA USO INDUSTRIAL CALCULO DE LA POTENCIA TRANSMITIDA.</t>
  </si>
  <si>
    <t>NTC 4332:1997</t>
  </si>
  <si>
    <t>TRANSFORMADORES DE AISLAMIENTO, AUTOTRANSFORMADORES, TRANSFORMADORES VARIABLES Y BOBINAS DE REACTANCIA.</t>
  </si>
  <si>
    <t>130 TRANSFORMADORES ELÉCTRICOS</t>
  </si>
  <si>
    <t>IEC 989</t>
  </si>
  <si>
    <t>NTC 2873:1991</t>
  </si>
  <si>
    <t>ELECTROTECNIA. FUENTES ESTABILIZADAS DE POTENCIA CON SALIDA DE CORRIENTE CONTINUA (C.D.). TERMINOS Y DEFINICIONES.</t>
  </si>
  <si>
    <t xml:space="preserve">140 CABLES Y CONDUCTORES DE POTENCIA Y ENERGÍA </t>
  </si>
  <si>
    <t>NTC 3678:1995</t>
  </si>
  <si>
    <t>CONSTRUCCION Y ENSAYOS DE CASCOS CON LAMPARAS PARA USO EN MINERIA RELACIONADOS CON EL RIESGO DE EXPLOSION EN MINAS QUE GENERAN GRISU.</t>
  </si>
  <si>
    <t xml:space="preserve">143 ARTEFACTOS Y ACCESORIOS ELÉCTRICOS </t>
  </si>
  <si>
    <t>NTC 3280:1991</t>
  </si>
  <si>
    <t>ELECTROTECNIA. EQUIPO DE CONTROL DE BAJA TENSION. PARTE 2. CONTACTORES SEMICONDUCTORES - CONTACTORES DE ESTADO SOLIDO -.</t>
  </si>
  <si>
    <t>NTC 2203:1986</t>
  </si>
  <si>
    <t>ELECTROTECNIA. COMPUESTOS POLIMERIZABLES EMBEBIDOS USADOS PARA AISLAMIENTO ELECTRICO. METODOS DE ENSAYO.</t>
  </si>
  <si>
    <t>NTC 36:1966</t>
  </si>
  <si>
    <t>COBRE RECOCIDO. PATRON PARA USO ELECTRICO.</t>
  </si>
  <si>
    <t>NTC-ISO 9999:1994</t>
  </si>
  <si>
    <t>AYUDAS TECNICAS PARA PERSONAS CON LIMITACION. CLASIFICACION.</t>
  </si>
  <si>
    <t>027 ACCESIBILIDAD AL MEDIO FÍSICO</t>
  </si>
  <si>
    <t>ISO 9999</t>
  </si>
  <si>
    <t>NTC 4424-8:1998</t>
  </si>
  <si>
    <t>PROTESIS. PRUEBAS ESTRUCTURALES DE LAS PROTESIS DE LAS EXTREMIDADES INFERIORES. PARTE 8: INFORME DE LA PRUEBA.</t>
  </si>
  <si>
    <t>NTC 4424-7:1998</t>
  </si>
  <si>
    <t>PROTESIS. PRUEBAS ESTRUCTURALES DE LAS PROTESIS DE LAS EXTREMIDADES INFERIORES. PARTE 7: DOCUMENTO DE PRESENTACION DE PRUEBA.</t>
  </si>
  <si>
    <t>ISO 10328-7</t>
  </si>
  <si>
    <t>NTC 4424-6:1998</t>
  </si>
  <si>
    <t>PROTESIS. PRUEBAS ESTRUCTURALES DE LAS PROTESIS DE LAS EXTREMIDADES INFERIORES. PARTE 6: PARAMETROS DE CARGA DE PRUEBAS ESTRUCTURALES COMPLEMENTARIAS.</t>
  </si>
  <si>
    <t>ISO 10328-6</t>
  </si>
  <si>
    <t>NTC 4424-5:1998</t>
  </si>
  <si>
    <t>PROTESIS. PRUEBAS ESTRUCTURALES DE LAS PROTESIS DE LAS EXTREMIDADES INFERIORES. PARTE 5: PRUEBAS ESTRUCTURALES SUPLEMENTARIAS.</t>
  </si>
  <si>
    <t>NTC 4424-4:1998</t>
  </si>
  <si>
    <t>PROTESIS. PRUEBAS ESTRUCTURALES DE LAS PROTESIS DE LAS EXTREMIDADES INFERIORES. PARTE 4: PARAMETROS DE CARGA DE LAS PRINCIPALES PRUEBAS ESTRUCTURALES.</t>
  </si>
  <si>
    <t>ISO 10328-4</t>
  </si>
  <si>
    <t>NTC 4424-3:1998</t>
  </si>
  <si>
    <t>PROTESIS. PRUEBAS ESTRUCTURALES DE LAS PROTESIS DE LAS EXTREMIDADES INFERIORES. PARTE 3: PRINCIPALES PRUEBAS ESTRUCTURALES.</t>
  </si>
  <si>
    <t>ISO 10328-3:91</t>
  </si>
  <si>
    <t>NTC 4424-2:1998</t>
  </si>
  <si>
    <t>PROTESIS. PRUEBAS ESTRUCTURALES DE LAS PROTESIS DE LAS EXTREMIDADES INFERIORES. PARTE 2: MUESTRAS DE PRUEBA.</t>
  </si>
  <si>
    <t>ISO 10328-2</t>
  </si>
  <si>
    <t>NTC 4424-1:1998</t>
  </si>
  <si>
    <t>PROTESIS. PRUEBAS ESTRUCTURALES DE LAS PROTESIS DE LAS EXTREMIDADES INFERIORES. PARTE 1: CONFIGURACION DE LAS PRUEBAS.</t>
  </si>
  <si>
    <t>ISO 10328-1</t>
  </si>
  <si>
    <t>NTC 4902:2000</t>
  </si>
  <si>
    <t>ACCESIBILIDAD DE LAS PERSONAS AL MEDIO FISICO. CRUCES PEATONALES A NIVEL. SEÑALIZACION SONORA PARA SEMAFOROS PEATONALES.</t>
  </si>
  <si>
    <t>NTC 4961:2001</t>
  </si>
  <si>
    <t>ACCESIBILIDAD DE LAS PERSONAS AL MEDIO FISICO. ELEMENTOS URBANOS Y RURALES. TELEFONOS PUBLICOS ACCESIBLES.</t>
  </si>
  <si>
    <t>NTC 864:1997</t>
  </si>
  <si>
    <t>INGENIERIA CIVIL Y ARQUITECTURA. METODO DE ENSAYO PARA LA DETERMINACION DE LA COMPOSICION QUIMICA DE MATERIALES REFRACTARIOS SILICO-ALUMINOSOS, DE SEMI-SILICE Y DE ALTA ALUMINA.</t>
  </si>
  <si>
    <t>043 CERÁMICOS, REFRACTARIOS Y PIEDRAS NATURALES NO ESTRUCTURALES PARA USO EN CONSTRUC.</t>
  </si>
  <si>
    <t>NTC 2609:1989</t>
  </si>
  <si>
    <t>ARTICULOS DE USO DOMESTICO. ARTICULOS FUNDIDOS DE ALUMINIO PARA COCINAR O FREIR.</t>
  </si>
  <si>
    <t>106 PRODUCTOS LAMINADOS</t>
  </si>
  <si>
    <t>NTC 1972:1984</t>
  </si>
  <si>
    <t>ARTICULOS DE USO DOMESTICO. CUBIERTOS DE ACERO INOXIDABLE.</t>
  </si>
  <si>
    <t>NTC 1791:1982</t>
  </si>
  <si>
    <t>METALURGIA. FUNDICION GRIS. CARACTERISTICAS DE LAS PIEZAS FUNDIDAS.</t>
  </si>
  <si>
    <t>NTC 1790:1982</t>
  </si>
  <si>
    <t>METALURGIA. FUNDICION GRIS AUSTENITICA. CARACTERISTICAS DE LAS PIEZAS FUNDIDAS.</t>
  </si>
  <si>
    <t>NTC 1218:1979</t>
  </si>
  <si>
    <t>BALDES DE 20 LITROS CON ASA Y TAPA REMOVIBLE DE PESTANAS.</t>
  </si>
  <si>
    <t>NTC 1259:1989</t>
  </si>
  <si>
    <t>INGENIERIA CIVIL Y ARQUITECTURA. INSTALACION DE TUBERIAS PARA CONDUCCION DE AGUAS SIN PRESION.</t>
  </si>
  <si>
    <t>161 INSTALACIONES HIDRÁULICAS Y SANITARIAS</t>
  </si>
  <si>
    <t>07 - Logística y transporte</t>
  </si>
  <si>
    <t>NTC 1203:1976</t>
  </si>
  <si>
    <t>TEJIDO DE NAILON 6 Y TEJIDO DE NAILON 66 PARA LLANTAS. TOLERANCIAS.</t>
  </si>
  <si>
    <t>089 INDUSTRIA DE LLANTAS</t>
  </si>
  <si>
    <t>NTC 2923:1991</t>
  </si>
  <si>
    <t>AUTOMOTORES. CORREAS PARA TRANSMISIONES SINCRONICAS AUTOMOTRICES.</t>
  </si>
  <si>
    <t>148 VEHÍCULOS AUTOMOTORES. TRANSMISIÓN</t>
  </si>
  <si>
    <t>NTC 1705:1981</t>
  </si>
  <si>
    <t>AUTOMOTORES. SEMI-EJES TRASEROS PARA VEHICULOS LIVIANOS.</t>
  </si>
  <si>
    <t>NTC 1710:1982</t>
  </si>
  <si>
    <t>AUTOMOTORES. GRAPAS - PERNOS U - PARA RESORTES DE SUSPENSION.</t>
  </si>
  <si>
    <t>149 VEHÍCULOS AUTOMOTORES. DIRECCIÓN, SUSPENSIÓN Y RUEDAS</t>
  </si>
  <si>
    <t>NTC 1408:1978</t>
  </si>
  <si>
    <t>PASADORES PARA SISTEMA DE DIRECCION EN AUTOMOTORES.</t>
  </si>
  <si>
    <t>NTC 1391:1978</t>
  </si>
  <si>
    <t>SOPORTES PARA SUSPENSION EN FUNDICION MALEABLE FERRITICA.</t>
  </si>
  <si>
    <t>NTC 1137:1976</t>
  </si>
  <si>
    <t>SOPORTES EN FUNDICION DE ACERO PARA SUSPENSION.</t>
  </si>
  <si>
    <t>NTC 2170:1987</t>
  </si>
  <si>
    <t>MATERIAL DE TRANSPORTE. VEHICULOS AUTOMOTORES. REQUISITOS Y PROCEDIMIENTOS DE INSPECCION.</t>
  </si>
  <si>
    <t>150 VEHÍCULOS AUTOMOTORES. SISTEMA DE FRENOS</t>
  </si>
  <si>
    <t>NTC 1526:1979</t>
  </si>
  <si>
    <t>AUTOMOTORES. REQUISITOS DE COMPORTAMIENTO DEL SISTEMA DE FRENOS.</t>
  </si>
  <si>
    <t>NTC 2367:1987</t>
  </si>
  <si>
    <t>AUTOMOTORES. CONDENSADORES PARA SUPRESION DE ARCO EN CIRCUITOS DE ENCENDIDO CONVENCIONAL.</t>
  </si>
  <si>
    <t>151 VEHÍCULOS AUTOMOTORES. SISTEMA ELÉCTRICO</t>
  </si>
  <si>
    <t>NTC 1978:1984</t>
  </si>
  <si>
    <t>AUTOMOTORES. MANDOS MEDIANTE CABLES PARA FRENOS DE ESTACIONAMIENTO.</t>
  </si>
  <si>
    <t>NTC 986:1975</t>
  </si>
  <si>
    <t>AUTOMOTORES. COMPUESTO SELLANTE EPOXIDICO PARA ACUMULADORES DE TIPO PLOMO-ACIDO.</t>
  </si>
  <si>
    <t>NTC 984:1975</t>
  </si>
  <si>
    <t>TERMOPLASTICO - PVC - DE USO ELECTRICO PARA CONDUCTORES PRIMARIOS DE BAJA TENSION DE USO EN AUTOMOTORES.</t>
  </si>
  <si>
    <t>NTC 939:1975</t>
  </si>
  <si>
    <t>AUTOMOTORES. COMPUESTO SELLANTE BITUMINOSO PARA ACUMULADORES DE TIPO PLOMO-ACIDO.</t>
  </si>
  <si>
    <t>NTC 394:1970</t>
  </si>
  <si>
    <t>SEPARADORES PARA BATERIAS. DETERMINACION DEL ESPESOR.</t>
  </si>
  <si>
    <t>NTC 393:1970</t>
  </si>
  <si>
    <t>SEPARADORES PARA BATERIAS. ENSAYO DE OXIDACION.</t>
  </si>
  <si>
    <t>NTC 1553:1980</t>
  </si>
  <si>
    <t>AUTOMOTORES. BATERIAS. DETERMINACION DE LA DENSIDAD RELATIVA DEL ELECTROLITO.</t>
  </si>
  <si>
    <t>NTC 1059:1975</t>
  </si>
  <si>
    <t>AUTOMOTORES. LAMPARAS EXTERIORES.</t>
  </si>
  <si>
    <t>NTC 2841:1990</t>
  </si>
  <si>
    <t>AUTOMOTORES. DIMENSIONES, TERMINOS Y DEFINICIONES DE VEHICULOS AUTOMOTORES Y REMOLQUES.</t>
  </si>
  <si>
    <t>152 VEHÍCULOS AUTOMOTORES. ACCESORIOS</t>
  </si>
  <si>
    <t>NTC 2221:1987</t>
  </si>
  <si>
    <t>SELLOS EXTERNOS DE CAUCHO SINTETICO PARA FILTROS DE ACEITE SELLADOS.</t>
  </si>
  <si>
    <t>NTC 2158:1986</t>
  </si>
  <si>
    <t>MATERIAL DE TRANSPORTE. AUTOMOTORES. UNIDAD SENSORA PARA INDICADORES DE NIVEL EN TANQUES DE COMBUSTIBLE.</t>
  </si>
  <si>
    <t>NTC 1935:1984</t>
  </si>
  <si>
    <t>AUTOMOTORES. MOTORES DE LIMPIAPARABRISAS.</t>
  </si>
  <si>
    <t>NTC 1815:1982</t>
  </si>
  <si>
    <t>AUTOMOTORES. BOCINAS ELECTRICAS.</t>
  </si>
  <si>
    <t>NTC 906:1975</t>
  </si>
  <si>
    <t>FILTROS DE ACEITE PARA MOTORES DE COMBUSTION INTERNA. DETERMINACION DEL RENDIMIENTO.</t>
  </si>
  <si>
    <t>NTC 450:1978</t>
  </si>
  <si>
    <t>FUNDICIONES DE ACERO PARA AUTOMOTORES.</t>
  </si>
  <si>
    <t>NTC 377:1975</t>
  </si>
  <si>
    <t>FUNDICIONES DE HIERRO GRIS, USADAS EN LA INDUSTRIA AUTOMOTRIZ.</t>
  </si>
  <si>
    <t>NTC 329:1980</t>
  </si>
  <si>
    <t>AUTOMOTORES. TUBERIAS DE ACERO PARA INYECCION DE COMBUSTIBLE.</t>
  </si>
  <si>
    <t>NTC 328:1969</t>
  </si>
  <si>
    <t>TUBERIAS DE COBRE PARA USOS GENERALES EN AUTOMOTORES.</t>
  </si>
  <si>
    <t>NTC 1596:1980</t>
  </si>
  <si>
    <t>AUTOMOTORES. VENTILADORES DE ACERO.</t>
  </si>
  <si>
    <t>NTC 1021:1981</t>
  </si>
  <si>
    <t>AUTOMOTORES. TUBOS DE ACERO DE DOBLE PARED PARA USOS GENERALES.</t>
  </si>
  <si>
    <t>NTC 4581:1999</t>
  </si>
  <si>
    <t>DOCUMENTACION E INFORMACION. VOCABULARIO. DOCUMENTOS AUDIOVISUALES.</t>
  </si>
  <si>
    <t>008 INFORMACIÓN Y DOCUMENTACIÓN</t>
  </si>
  <si>
    <t>ISO 5127-11:87</t>
  </si>
  <si>
    <t>NTC 3575:1993</t>
  </si>
  <si>
    <t>DOCUMENTACION. PRESENTACION DE INFORMES CIENTIFICOS Y TECNICOS.</t>
  </si>
  <si>
    <t>ISO 5966:82</t>
  </si>
  <si>
    <t>NTC 1075:1994</t>
  </si>
  <si>
    <t>DOCUMENTACION. GUIA PARA NUMERACION DE DIVISIONES Y SUBDIVISIONES EN DOCUMENTOS ESCRITOS.</t>
  </si>
  <si>
    <t>ISO 2145:78</t>
  </si>
  <si>
    <t>NTC 1219:1976</t>
  </si>
  <si>
    <t>NUMERACION DE LAS SEMANAS.</t>
  </si>
  <si>
    <t>NTC 1476:1998</t>
  </si>
  <si>
    <t>DOCUMENTACION. DIRECTRICES PARA EL ESTABLECIMIENTO Y DESARROLLO DE TESAUROS MONOLINGUES.</t>
  </si>
  <si>
    <t>NTC 1072:1997</t>
  </si>
  <si>
    <t>REFERENCIAS BIBLIOGRAFICAS. TERMINOLOGIA.</t>
  </si>
  <si>
    <t>NTC 1396:1978</t>
  </si>
  <si>
    <t>DOCUMENTACION. BIBLIOGRAFIA.</t>
  </si>
  <si>
    <t>NTC 1353:1977</t>
  </si>
  <si>
    <t>DOCUMENTACION. DIRECTORIOS DE BIBLIOTECAS. CENTROS DE INFORMACION Y DOCUMENTACION.</t>
  </si>
  <si>
    <t>NTC 2219:1986</t>
  </si>
  <si>
    <t>HIGIENE Y SEGURIDAD. GUANTES AISLANTES DE ELECTRICIDAD.</t>
  </si>
  <si>
    <t>009 SALUD OCUPACIONAL. GENERALIDADES</t>
  </si>
  <si>
    <t>NTC 3458:1992</t>
  </si>
  <si>
    <t>HIGIENE Y SEGURIDAD. IDENTIFICACION DE TUBERIAS Y SERVICIOS.</t>
  </si>
  <si>
    <t>NTC 3793:1996</t>
  </si>
  <si>
    <t>SALUD OCUPACIONAL. CLASIFICACION REGISTRO Y ESTADISTICAS DE AUSENTISMO LABORAL.</t>
  </si>
  <si>
    <t>NTC-ISO 9000-4:1994</t>
  </si>
  <si>
    <t>NORMAS PARA LA ADMINISTRACION DE LA CALIDAD Y ASEGURAMIENTO DE LA CALIDAD. PARTE 4: GUIA PARA LA ADMINISTRACION DE UN PROGRAMA DE SEGURIDAD DE FUNCIONAMIENTO.</t>
  </si>
  <si>
    <t>010 GESTIÓN DE CALIDAD</t>
  </si>
  <si>
    <t>ISO 9000-4</t>
  </si>
  <si>
    <t>NTC 1589:1980</t>
  </si>
  <si>
    <t>HIGIENE Y SEGURIDAD. EQUIPOS DE PROTECCION RESPIRATORIA. METODOS DE ENSAYOS.</t>
  </si>
  <si>
    <t>016 SEGURIDAD INDUSTRIAL</t>
  </si>
  <si>
    <t>NTC 1584:1980</t>
  </si>
  <si>
    <t>HIGIENE Y SEGURIDAD. EQUIPOS DE PROTECCION RESPIRATORIA. DEFINICIONES Y CLASIFICACION.</t>
  </si>
  <si>
    <t>NTC 1642:1981</t>
  </si>
  <si>
    <t>HIGIENE Y SEGURIDAD. ANDAMIOS. REQUISITOS GENERALES DE SEGURIDAD.</t>
  </si>
  <si>
    <t>NTC 1641:1981</t>
  </si>
  <si>
    <t>HIGIENE Y SEGURIDAD. ANDAMIOS. DEFINICIONES Y CLASIFICACION.</t>
  </si>
  <si>
    <t>NTC 1700:1982</t>
  </si>
  <si>
    <t>HIGIENE Y SEGURIDAD. MEDIDAS DE SEGURIDAD EN EDIFICACIONES. MEDIOS DE EVACUACION.</t>
  </si>
  <si>
    <t>NTC 1728:1982</t>
  </si>
  <si>
    <t>HIGIENE Y SEGURIDAD. EQUIPOS DE PROTECCION RESPIRATORIA CONTRA GASES TOXICOS.</t>
  </si>
  <si>
    <t>NTC 1868:1983</t>
  </si>
  <si>
    <t>HIGIENE Y SEGURIDAD. DETECTORES AUTOMATICOS DE INCENDIO. INSTALACION Y LOCALIZACION.</t>
  </si>
  <si>
    <t>NTC 1867:1983</t>
  </si>
  <si>
    <t>HIGIENE Y SEGURIDAD. SISTEMA DE SENALES CONTRA INCENDIO. INSTALACION, MANTENIMIENTO Y USOS.</t>
  </si>
  <si>
    <t>NTC 2021:1985</t>
  </si>
  <si>
    <t>HIGIENE Y SEGURIDAD. CINTURONES DE SEGURIDAD.</t>
  </si>
  <si>
    <t>NTC 2095:1986</t>
  </si>
  <si>
    <t>HIGIENE Y SEGURIDAD. CODIGO DE PRACTICA PARA EL USO DE REDES DE SEGURIDAD EN TRABAJOS DE CONSTRUCCION.</t>
  </si>
  <si>
    <t>NTC 2234:1987</t>
  </si>
  <si>
    <t>HIGIENE Y SEGURIDAD. ANDAMIOS COLGANTES. CLASIFICACION, DIMENSIONES Y USOS.</t>
  </si>
  <si>
    <t>NTC 2257:1987</t>
  </si>
  <si>
    <t>HIGIENE Y SEGURIDAD. PUNTERA PROTECTORA Y ENTRESUELA PARA CALZADO DE SEGURIDAD.</t>
  </si>
  <si>
    <t>NTC 2577:1989</t>
  </si>
  <si>
    <t>ALFOMBRAS. MUESTREO Y CORTE DE ESPECIMENES PARA ENSAYOS FISICOS.</t>
  </si>
  <si>
    <t>NTC 2835:1990</t>
  </si>
  <si>
    <t>HIGIENE Y SEGURIDAD. PROTECTORES DIELECTRICOS PARA CALZADO. ESPECIFICACIONES.</t>
  </si>
  <si>
    <t>NTC 2830:1990</t>
  </si>
  <si>
    <t>HIGIENE Y SEGURIDAD. PROTECTORES DE CALZADO. DETERMINACION DE LA RESISTENCIA DIELECTRICA.</t>
  </si>
  <si>
    <t>NTC 2886:1991</t>
  </si>
  <si>
    <t>HIGIENE Y SEGURIDAD. TANQUES DE AGUA PARA SISTEMAS PRIVADOS CONTRA INCENDIO.</t>
  </si>
  <si>
    <t>NTC 2927:1991</t>
  </si>
  <si>
    <t>HIGIENE Y SEGURIDAD. DEFINICIONES DE LOS TERMINOS RELATIVOS A EQUIPOS DE PROTECCION ELECTRICA.</t>
  </si>
  <si>
    <t>NTC 3252:1991</t>
  </si>
  <si>
    <t>HIGIENE Y SEGURIDAD. ROPA DE PROTECCION CONTRA EL FUEGO Y CONTRA EL CALOR. RECOMENDACIONES GENERALES.</t>
  </si>
  <si>
    <t>NTC 3324:1992</t>
  </si>
  <si>
    <t>HIGIENE Y SEGURIDAD. GENERALIDADES. RECOMENDACIONES PARA LA ORGANIZACION, EL ENTRENAMIENTO Y LOS EQUIPOS PARA BRIGADAS CONTRA INCENDIOS, PRIVADAS.</t>
  </si>
  <si>
    <t>NTC 3399:1992</t>
  </si>
  <si>
    <t>HIGIENE Y SEGURIDAD. DISPOSITIVOS DE PROTECCION RESPIRATORIA. FILTROS PARA PARTICULAS. REQUISITOS. ENSAYOS Y MARCADO.</t>
  </si>
  <si>
    <t>NTC 3398:1992</t>
  </si>
  <si>
    <t>HIGIENE Y SEGURIDAD. ROPA PROTECTORA. PROTECCION CONTRA SUSTANCIAS QUIMICAS LIQUIDAS. DETERMINACION DE LA PENETRACION DE LIQUIDOS EN MATERIALES IMPERMEABLES AL AIRE.</t>
  </si>
  <si>
    <t>NTC 3492:1993</t>
  </si>
  <si>
    <t>HIGIENE Y SEGURIDAD. POLAINAS PARA PROTECCION CONTRA QUEMADURAS POR METALES FUNDIDOS.</t>
  </si>
  <si>
    <t>NTC 3701:1995</t>
  </si>
  <si>
    <t>HIGIENE Y SEGURIDAD. GUIA PARA LA CLASIFICACION, REGISTRO Y ESTADISTICA DE ACCIDENTES DEL TRABAJO Y ENFERMEDADES PROFESIONALES.</t>
  </si>
  <si>
    <t>NTC 3851:1996</t>
  </si>
  <si>
    <t>CRITERIOS PARA LA SELECCION Y USO DE LOS EQUIPOS DE PROTECCION RESPIRATORIA. PARTE 1. DEFINICIONES.</t>
  </si>
  <si>
    <t>NTC 3867:1996</t>
  </si>
  <si>
    <t>HIGIENE INDUSTRIAL. EVALUACION DE CONTAMINANTES QUIMICOS. DETERMINACION DE CALCIO Y COMPUESTOS DE CALCIO EN MUESTRAS AMBIENTALES. TECNICA NIOSH 7020/84.</t>
  </si>
  <si>
    <t>NTC 3866:1996</t>
  </si>
  <si>
    <t>HIGIENE INDUSTRIAL. EVALUACION DE CONTAMINANTES QUIMICOS. DETERMINACION DE BARIO EN COMPUESTOS SOLUBLES EN MUESTRAS AMBIENTALES. METODO NIOSH 7056/87.</t>
  </si>
  <si>
    <t>NTC 3865:1996</t>
  </si>
  <si>
    <t>HIGIENE INDUSTRIAL. EVALUACION DE CONTAMINANTES QUIMICOS. DETERMINACION DE ALUMINIO Y COMPUESTOS DE ALUMINIO EN MUESTRAS AMBIENTALES. TECNICAS NIOSH 7013/84.</t>
  </si>
  <si>
    <t>NTC 3864:1996</t>
  </si>
  <si>
    <t>HIGIENE INDUSTRIAL. EVALUACION DE CONTAMINANTES QUIMICOS. DETERMINACION DE ARSENICO Y COMPUESTOS DE ARSENICO EN MUESTRAS AMBIENTALES. METODO NIOSH 7900/87.</t>
  </si>
  <si>
    <t>NTC 3863:1996</t>
  </si>
  <si>
    <t>HIGIENE INDUSTRIAL. EVALUACION DE CONTAMINATES QUIMICOS. DETERMINACION DE COBALTO Y COMPUESTOS DE COBALTO EN MUESTRAS AMBIENTALES. TECNICA NIOSH 7027/84.</t>
  </si>
  <si>
    <t>NTC 3857:1996</t>
  </si>
  <si>
    <t>HIGIENE INDUSTRIAL. DETERMINACION DE PLOMO EN MUESTRAS AMBIENTALES. METODO DE ESPECTROFOTOMETRIA DE ABSORCION ATOMICA CON SISTEMA DE HORNO DE GRAFITO.</t>
  </si>
  <si>
    <t>NTC 3887:1996</t>
  </si>
  <si>
    <t>HIGIENE INDUSTRIAL. EVALUACION DE CONTAMINANTES QUIMICOS. DETERMINACION DE FENOL EN MUESTRAS AMBIENTALES. TECNICA NIOSH 3502/84.</t>
  </si>
  <si>
    <t>NTC 3886:1996</t>
  </si>
  <si>
    <t>HIGIENE INDUSTRIAL. DETERMINACION DE FENOL Y P-CRESOL EN ORINA. TECNICA NIOSH 8305/85.</t>
  </si>
  <si>
    <t>NTC 3885:1996</t>
  </si>
  <si>
    <t>HIGIENE INDUSTRIAL. EVALUACION DE LOS CONTAMINANTES QUIMICOS. DETERMINACION DE PLOMO EN MUESTRAS AMBIENTALES. METODO DE ESPECTROFOTOMETRIA DE ABSORCION ATOMICA CON SISTEMA DE LLAMA. METODO NIOSH 7082/84.</t>
  </si>
  <si>
    <t>NTC 3763:1996</t>
  </si>
  <si>
    <t>CRITERIOS PARA LA SELECCION Y USO DE LOS EQUIPOS DE PROTECCION RESPIRATORIA. PARTE III. EQUIPOS DE PROTECCION RESPIRATORIA COMBINADOS PARA GAS O VAPOR Y PARTICULAS-.</t>
  </si>
  <si>
    <t>NTC 4116:1997</t>
  </si>
  <si>
    <t>SEGURIDAD INDUSTRIAL. METODOLOGÍA PARA EL ANÁLISIS DE TAREAS</t>
  </si>
  <si>
    <t>NTC 4114:1997</t>
  </si>
  <si>
    <t>SEGURIDAD INDUSTRIAL. REALIZACION DE INSPECCIONES PLANEADAS.</t>
  </si>
  <si>
    <t>NTC 1458:1978</t>
  </si>
  <si>
    <t>HIGIENE Y SEGURIDAD. CLASE DE FUEGO.</t>
  </si>
  <si>
    <t>019 PREVENCIÓN Y PROTECCIÓN CONTRA EL FUEGO</t>
  </si>
  <si>
    <t>NTC 1141:1981</t>
  </si>
  <si>
    <t>AUTOMOTORES. EXTINTORES PORTATILES.</t>
  </si>
  <si>
    <t>NTC 2006:1985</t>
  </si>
  <si>
    <t>INGENIERIA CIVIL Y ARQUITECTURA. COMPORTAMIENTO AL FUEGO DE MATERIALES DE CONSTRUCCION. ENSAYO POR RADIACION.</t>
  </si>
  <si>
    <t>NTC 2005:1985</t>
  </si>
  <si>
    <t>INGENIERIA CIVIL Y ARQUITECTURA. COMPORTAMIENTO AL FUEGO DE MATERIALES DE CONSTRUCCION. ENSAYO DE GOTEO APLICABLE A LOS MATERIALES FUSIBLES.</t>
  </si>
  <si>
    <t>NTC 1446:1996</t>
  </si>
  <si>
    <t>PROTECCION CONTRA EL FUEGO, MEDIOS DE EXTINCION DE FUEGO, POLVO QUIMICO SECO.</t>
  </si>
  <si>
    <t>NTC 1482:1996</t>
  </si>
  <si>
    <t>ENSAYOS DE RESISTENCIA AL FUEGO. ENSAMBLES DE PUERTAS Y CIERRES.</t>
  </si>
  <si>
    <t>ISO 3008:76, ISO 3008 ADM. 1:84</t>
  </si>
  <si>
    <t>NTC 3251:1996</t>
  </si>
  <si>
    <t>VESTIDOS DE PROTECCION CONTRA CALOR Y FUEGO. EVALUACION DEL COMPORTAMIENTO TERMICO DE LOS MATERIALES Y ENSAMBLES DE MATERIALES CUANDO SE EXPONEN A UNA FUENTE DE CALOR RADIANTE.</t>
  </si>
  <si>
    <t>ISO 6942:93</t>
  </si>
  <si>
    <t>NTC 2361:1996</t>
  </si>
  <si>
    <t>EXTINTORES DEL TIPO DE AGUA ALMACENADA A PRESION CON CAPACIDAD DE 9,5 LITROS.</t>
  </si>
  <si>
    <t>UL 626</t>
  </si>
  <si>
    <t>NTC 1916:1996</t>
  </si>
  <si>
    <t>EXTINTORES DE FUEGO. CLASIFICACION Y ENSAYO.</t>
  </si>
  <si>
    <t>UL 711:90</t>
  </si>
  <si>
    <t>NTC 4081:1996</t>
  </si>
  <si>
    <t>REQUISITOS PARA LA PRESURIZACION DE MEDIOS DE ESCAPE Y ASCENSORES EN EDIFICACIONES.</t>
  </si>
  <si>
    <t>NTC 4166:1997</t>
  </si>
  <si>
    <t>EQUIPO DE PROTECCION Y EXTINCION DE INCENDIOS. SIMBOLOS GRAFICOS PARA LOS PLANOS DE PROTECCION CONTRA INCENDIOS. ESPECIFICACION.</t>
  </si>
  <si>
    <t>ISO 6790</t>
  </si>
  <si>
    <t>NTC 4187:1997</t>
  </si>
  <si>
    <t>PROTECCION CONTRA INCENDIOS. SISTEMAS DE ROCIADOR AUTOMATICO. PARTE 1. REQUISITOS Y METODOS DE ENSAYO PARA ROCIADORES.</t>
  </si>
  <si>
    <t>ISO 6182-1</t>
  </si>
  <si>
    <t>NTC 1931:1997</t>
  </si>
  <si>
    <t>PROTECCION CONTRA INCENDIOS. SEÑALES DE SEGURIDAD.</t>
  </si>
  <si>
    <t>NTC 3105:1991</t>
  </si>
  <si>
    <t>SISTEMAS DE ACREDITAMIENTO DE ORGANISMOS DE CERTIFICACION. METODOS PARA INDICAR LA CONFORMIDAD CON LAS NORMAS EN LOS SISTEMAS DE CERTIFICACION POR TERCERA PARTE.</t>
  </si>
  <si>
    <t>021 EVALUACIÓN DE LA CONFORMIDAD</t>
  </si>
  <si>
    <t>NTC 4964:2001</t>
  </si>
  <si>
    <t>ENSAYO PARA DETERMINAR EL EFECTO CORROSIVO DE UN DESCONTAMINANTE. AGENTE LIMPIADOR O DESINFECTANTE SOBRE LOS INSTRUMENTOS MEDICO-QUIRURGICOS REUTILIZABLES.</t>
  </si>
  <si>
    <t>081 DESINFECTANTES Y PRODUCTOS AFINES PARA USO HOSPITALARIO</t>
  </si>
  <si>
    <t>NTC-IEC 60601-2-9:2000</t>
  </si>
  <si>
    <t>EQUIPO ELECTROMEDICO. PARTE 2: REQUISITOS PARTICULARES DE SEGURIDAD PARA LOS DOSIMETROS DE CONTACTO CON EL PACIENTE UTILIZADOS EN RADIOTERAPIA CON DETECTORES DE RADIACION CONTECTADO ELECTRICAMENTE.</t>
  </si>
  <si>
    <t>139 EQUIPO ELECTROMÉDICO</t>
  </si>
  <si>
    <t>IEC 60601-2-9:96</t>
  </si>
  <si>
    <t>NTC 4778-9:2001</t>
  </si>
  <si>
    <t>MATERIALES Y SISTEMAS DE EMPAQUE PARA DISPOSITIVOS MEDICOS LOS CUALES VAN A SER ESTERILIZADOS. PARTE 9: MATERIALES NO TEJIDOS DE POLIOLEFINAS SIN RECUBRIMEINTO PARA USO EN LA MANUFACTURA DE BOLSAS MIXTAS, ROLLOS Y TAPAS SELLABLES AL CALOR. REQUISITOS Y ME</t>
  </si>
  <si>
    <t>155 DISPOSITIVOS MÉDICOS</t>
  </si>
  <si>
    <t>BS EN 868-9:2000</t>
  </si>
  <si>
    <t>NTC 4778-8:2001</t>
  </si>
  <si>
    <t>MATERIALES Y SISTEMAS DE EMPAQUE PARA DISPOSITIVOS MEDICOS LOS CUALES VAN A SER ESTERILIZADOS. PARTE 8: CONTENEDORES DE ESTERILIZACION RE-UTILIZABLES PARA ESTERILIZADORES DE VAPOR. REQUISITOS Y METODOS DE ENSAYO.</t>
  </si>
  <si>
    <t>BS EN 868-8:99</t>
  </si>
  <si>
    <t>NTC 4778-7:2001</t>
  </si>
  <si>
    <t xml:space="preserve">MATERIALES Y SISTEMAS DE EMPAQUE PARA DISPOSITIVOS MEDICOS LOS CUALES VAN A SER ESTERILIZADOS. PARTE 7: PAPEL CON RECUBRIMIENTO ADHESIVO PARA LA FABRICACION DE PAQUETES TERMOSELLABLES PARA USO MEDICO ESTERILIZADOS CON OXIDOS DE ETILENO O POR IRRADIACION. </t>
  </si>
  <si>
    <t>BS EN 868-7:99</t>
  </si>
  <si>
    <t>NTC 4778-6:2001</t>
  </si>
  <si>
    <t>MATERIALES Y SISTEMAS DE EMPAQUE PARA DISPOSITIVOS MEDICOS LOS CUALES VAN A SER ESTERILIZADOS. PARTE 6: PAPEL PARA LA FABRICACION DE PAQUETES PARA USO MEDICO QUE DEBEN SER ESTERILIZADOS CON OXIDO DE ETILENO O POR IRRADIACION, REQUISITOS Y METODOS DE ENSAY</t>
  </si>
  <si>
    <t>BS-EN 868-6:99</t>
  </si>
  <si>
    <t>NTC 4778-5:2001</t>
  </si>
  <si>
    <t>MATERIALES Y SISTEMAS DE EMPAQUE PARA DISPOSITIVOS MEDICOS LOS CUALES VAN A SER ESTERILIZADOS. PARTE 5: BOLSAS MIXTAS Y ROLLOS TERMO Y AUTOSELLABLES, ELABORADOS CON PAPEL Y PELICULA PLASTICA. REQUISITOS Y METODOS DE ENSAYO.</t>
  </si>
  <si>
    <t>BS EN 868-5:99</t>
  </si>
  <si>
    <t>NTC 4778-4:2001</t>
  </si>
  <si>
    <t>MATERIALES Y SISTEMAS DE EMPAQUE PARA DISPOSITIVOS MEDICOS LOS CUALES VAN A SER ESTERILIZADOS. PARTE 4. BOLSAS DE PAPEL. REQUISITOS Y METODOS DE ENSAYO.</t>
  </si>
  <si>
    <t>BS-EN 868-4:99</t>
  </si>
  <si>
    <t>NTC 4778-3:2001</t>
  </si>
  <si>
    <t>MATERIALES Y SISTEMAS DE EMPAQUE PARA DISPOSITIVOS MEDICOS LOS CUALES VAN A SER ESTERILIZADOS. PARTE 3. PAPEL PARA LA FABRICACION DE BOLSAS, BOLSAS MIXTAS Y ROLLOS. REQUISITOS Y METODOS DE ENSAYO.</t>
  </si>
  <si>
    <t>BS-EN 868-3:99</t>
  </si>
  <si>
    <t>NTC 4778-2:2001</t>
  </si>
  <si>
    <t>MATERIALES Y SISTEMAS DE EMPAQUE PARA DISPOSITIVOS MEDICOS LOS CUALES VAN A SER ESTERILIZADOS. PARTE 2. ENVOLVEDERAS PARA ESTERILIZACION. REQUISITOS Y METODOS DE ENSAYO.</t>
  </si>
  <si>
    <t>BS-EN 868-2:99</t>
  </si>
  <si>
    <t>NTC 4778-10:2001</t>
  </si>
  <si>
    <t>MATERIALES Y SISTEMAS DE EMPAQUE PARA DISPOSITIVOS MEDICOS LOS CUALES VAN A SER ESTERILIZADOS. PARTE 10: MATERIALES NO TEJIDOS DE POLIOLEFINAS CON RECUBRIMIENTO ADHESIVO PARA USO EN LA MANUFACTURA DE BOLSAS MIXTAS, ROLLOS Y TAPAS TERMOSELLABLES. REQUISITO</t>
  </si>
  <si>
    <t>BS EN 868-10:2000</t>
  </si>
  <si>
    <t>NTC 4668:1999</t>
  </si>
  <si>
    <t>EVALUACION BIOLOGICA DE DISPOSITIVOS MEDICOS. RESIDUOS DE ESTERILIZACION CON OXIDO DE ETILENO.</t>
  </si>
  <si>
    <t>ISO 10993-7:95</t>
  </si>
  <si>
    <t>NTC 4280:1997</t>
  </si>
  <si>
    <t>ESTERILIZACION DE PRODUCTOS PARA EL CUIDADO DE LA SALUD. REQUISITOS PARA LA VALIDACION Y EL CONTROL DE RUTINA-ESTERILIZACION CON RADIACION.</t>
  </si>
  <si>
    <t>ISO 11137</t>
  </si>
  <si>
    <t>NTC 2881:2000</t>
  </si>
  <si>
    <t>EQUIPO DE TRANSFUSION DE USO MEDICO PARA USAR UNA SOLA VEZ.</t>
  </si>
  <si>
    <t>NTC 2237:1997</t>
  </si>
  <si>
    <t>JERINGAS ESTERILES PARA USAR UNA SOLA VEZ, CON O SIN AGUJA PARA INSULINA Y TUBERCULINA-.</t>
  </si>
  <si>
    <t>NTC 1989:1997</t>
  </si>
  <si>
    <t>AGUJAS HIPODERMICAS PARA USAR UNA SOLA VEZ.</t>
  </si>
  <si>
    <t>NTC 1988:1997</t>
  </si>
  <si>
    <t>JERINGAS HIPODERMICAS ESTERILES PARA USAR UNA SOLA VEZ.</t>
  </si>
  <si>
    <t>NTC 3843:1995</t>
  </si>
  <si>
    <t>CODIFICACION POR BARRAS. ESPECIFICACIONES DE SIMBOLOGIA. CODABAR.</t>
  </si>
  <si>
    <t>017 CÓDIGO DE BARRAS</t>
  </si>
  <si>
    <t>EN 798 DRAFT pr</t>
  </si>
  <si>
    <t>NTC-EN 796:1994</t>
  </si>
  <si>
    <t>CODIFICACION POR BARRAS. IDENTIFICADORES DE SIMBOLOGIA.</t>
  </si>
  <si>
    <t>DRAFT prEN 796:92</t>
  </si>
  <si>
    <t>NTC 4546:1998</t>
  </si>
  <si>
    <t>TELECOMUNICACIONES. APARATOS Y EQUIPOS TERMINALES. APARATOS TELEFONICOS PUBLICOS GRATUITOS DE TECLADO (DTMF Y PULSOS).</t>
  </si>
  <si>
    <t>135 TELECOMUNICACIONES.  SISTEMAS Y EQUIPOS TERMINALES</t>
  </si>
  <si>
    <t>NTC 4283:1997</t>
  </si>
  <si>
    <t>TELECOMUNICACIONES. APARATOS Y EQUIPOS TERMINALES. APARATO TELEFONICO PUBLICO DE TARJETA INTELIGENTE (CHIP).</t>
  </si>
  <si>
    <t>NTC 4134:1998</t>
  </si>
  <si>
    <t>TELECOMUNICACIONES. APARATOS Y EQUIPOS TERMINALES. APARATO TELEFONICO SEMIPUBLICO DE TECLADO (DTMF Y PULSO).</t>
  </si>
  <si>
    <t>NTC 4563:1998</t>
  </si>
  <si>
    <t>TELECOMUNICACIONES. NUEVAS TECNOLOGIAS. ADMINISTRACION PARA LA INFRAESTRUCTURA DE TELECOMUNICACIONES EN EDIFICIOS COMERCIALES.</t>
  </si>
  <si>
    <t>136 TELECOMUNICACIONES.  NUEVAS TECNOLOGÍAS</t>
  </si>
  <si>
    <t>ANSI/EIA/TIA 606, EIA/TIA 606</t>
  </si>
  <si>
    <t>NTC 4353:1997</t>
  </si>
  <si>
    <t>TELECOMUNICACIONES. CABLEADO ESTRUCTURADO. CABLEADO PARA TELECOMUNICACIONES EN EDIFICIOS COMERCIALES.</t>
  </si>
  <si>
    <t>ANSI/EIA/TIA/568A, ANSI/EIA/TIA/568</t>
  </si>
  <si>
    <t>NTC 4171:1997</t>
  </si>
  <si>
    <t>TELECOMUNICACIONES. NUEVAS TECNOLOGIAS. REQUISITOS PARA LA CONEXION Y CONTINUIDAD DE TIERRA PARA LAS TELECOMUNICACIONES EN CONSTRUCCIONES COMERCIALES.</t>
  </si>
  <si>
    <t>NTC 4071:1996</t>
  </si>
  <si>
    <t>TELECOMUNICACIONES. NUEVAS TECNOLOGIAS. DUCTOS Y ESPACIOS PARA TELECOMUNICACIONES EN EDIFICIOS COMERCIALES.</t>
  </si>
  <si>
    <t>ANSI/EIA/TIA 569, EIA/TIA 569</t>
  </si>
  <si>
    <t>NTC 4264:1997</t>
  </si>
  <si>
    <t>RADIOCOMUNICACIONES.APARATO CELULAR ANALOGO. DIGITAL Y MODO DUAL.</t>
  </si>
  <si>
    <t xml:space="preserve">137 RADIOCOMUNICACIONES </t>
  </si>
  <si>
    <t>EIA/TIA-IS 55</t>
  </si>
  <si>
    <t>NTC 3213:1991</t>
  </si>
  <si>
    <t>SISTEMAS DE PROCESAMIENTO DE LA INFORMACION. COMUNICACIONES. CARACTERISTICAS DE LAS REDES DE AREA LOCAL - LAN -.</t>
  </si>
  <si>
    <t>181 GESTIÓN DE LA TECNOLOGÍA DE LA INFORMACIÓN</t>
  </si>
  <si>
    <t>NTC 2747:1990</t>
  </si>
  <si>
    <t>CONTROL NUMERICO DE MAQUINAS. VOCABULARIO.</t>
  </si>
  <si>
    <t>NTC 2676:1990</t>
  </si>
  <si>
    <t>ELEMENTOS PARA INFORMATICA. CARTUCHOS DE DISCO FLEXIBLE DE 90MM (3,5 PULG) CARACTERISTICAS DIMENSIONALES, FISICAS Y MAGNETICAS.</t>
  </si>
  <si>
    <t>NTC 2950:1991</t>
  </si>
  <si>
    <t>ACUSTICA. PROTECTORES AUDITIVOS. METODO SIMPLIFICADO PARA LA MEDICION DE LA ATENUACION POR INSERCION DE PROTECTORES TIPO OREJERA PARA PROPOSITOS DE INSPECCION DE CALIDAD.</t>
  </si>
  <si>
    <t>001 ACUSTICA</t>
  </si>
  <si>
    <t>NTC 3438:1992</t>
  </si>
  <si>
    <t>ACUSTICA. ROTULADO DE ACUERDO CON EL RUIDO DE MAQUINARIA Y EQUIPO.</t>
  </si>
  <si>
    <t>NTC 4650:1999</t>
  </si>
  <si>
    <t>ACUSTICA. MEDICION DEL RUIDO TRANSMITIDO EN EL AIRE, EMITIDO POR COMPUTADORES Y EQUIPO DE OFICINA.</t>
  </si>
  <si>
    <t>ISO 7779:88</t>
  </si>
  <si>
    <t>NTC 4653:1999</t>
  </si>
  <si>
    <t>ACUSTICA. DIRECTRICES PARA LA MEDICION DE LA EXPOSICION AL RUIDO EN AMBIENTE DE TRABAJO.</t>
  </si>
  <si>
    <t>NTC 4660:1999</t>
  </si>
  <si>
    <t>ACUSTICA. VALORES DECLARADOS DE EMISION DE RUIDOS DE COMPUTADORES Y EQUIPO DE OFICINA.</t>
  </si>
  <si>
    <t>ISO 9296:88</t>
  </si>
  <si>
    <t>NTC 4871:2000</t>
  </si>
  <si>
    <t>ACUSTICA. RUIDO EMITIDO POR MAQUINARIA Y EQUIPO. PARAMETROS PARA EL USO DE NORMAS BASICAS PARA LA DETERMINACION DE NIVELES DE PRESION ACUSTICA EMITIDA EN UNA ESTACION DE TRABAJO Y OTRAS POSICIONES ESPECIFICAS.</t>
  </si>
  <si>
    <t>ISO 11200:95</t>
  </si>
  <si>
    <t>NTC 4945:2001</t>
  </si>
  <si>
    <t>ACUSTICA. MEDICION DEL AISLAMIENTO ACUSTICO EN LOS EDIFICIOS Y DE LOS ELEMENTOS DE CONSTRUCCION. PARTE 5: MEDICIONES IN SITU DEL AISLAMIENTO ACUSTICO A RUIDO AEREO DE ELEMENTOS DE FACHADAS Y DE FACHADAS.</t>
  </si>
  <si>
    <t>UNE-EN-ISO 140-5:99</t>
  </si>
  <si>
    <t>NTC 4946:2001</t>
  </si>
  <si>
    <t>ACUSTICA. MEDICION DEL AISLAMIENTO ACUSTICO EN LOS EDIFICIOS Y DE LOS ELEMENTOS DE CONSTRUCCION. PARTE 4: MEDICION "IN SITU" DEL AISLAMIENTO AL RUIDO AEREO ENTRE LOCALES.</t>
  </si>
  <si>
    <t>UNE-EN-ISO 140-4:99</t>
  </si>
  <si>
    <t>NTC 4303:1997</t>
  </si>
  <si>
    <t>PIE DE REY. REQUISITOS Y ENSAYOS.</t>
  </si>
  <si>
    <t>002 METROLOGÍA</t>
  </si>
  <si>
    <t>DIN 862</t>
  </si>
  <si>
    <t>NTC 4287:1997</t>
  </si>
  <si>
    <t>MATERIALES METALICOS. ENSAYO DE TENSION. CALIBRACION DE LOS EXTENSIOMETROS UTILIZADOS EN ENSAYOS UNIAXIALES.</t>
  </si>
  <si>
    <t>BS EN 10002-4</t>
  </si>
  <si>
    <t>NTC 2538:1989</t>
  </si>
  <si>
    <t>VIDRIO. MATERIAL DE VIDRIO PARA LABORATORIO. BOTELLAS.</t>
  </si>
  <si>
    <t>X</t>
  </si>
  <si>
    <t>x</t>
  </si>
  <si>
    <t>A</t>
  </si>
  <si>
    <t>D</t>
  </si>
  <si>
    <t>AB</t>
  </si>
  <si>
    <t>Para los documentos de su interés, marque con una "X" el que corresponda, según la escala</t>
  </si>
  <si>
    <t>A continuación encontrará el listado de los diferentes documentos puestos a consideración para anulación, los cuales se encuentran agrupados por sectores.</t>
  </si>
  <si>
    <r>
      <t xml:space="preserve">- Empresa: </t>
    </r>
    <r>
      <rPr>
        <b/>
        <sz val="11"/>
        <color theme="1"/>
        <rFont val="Arial Narrow"/>
        <family val="2"/>
      </rPr>
      <t>REV.SIST.ANULADAS</t>
    </r>
  </si>
  <si>
    <r>
      <t xml:space="preserve">- Usuario: </t>
    </r>
    <r>
      <rPr>
        <b/>
        <sz val="11"/>
        <color theme="1"/>
        <rFont val="Arial Narrow"/>
        <family val="2"/>
      </rPr>
      <t>REV.SIST.ANUL.2022</t>
    </r>
  </si>
  <si>
    <r>
      <t xml:space="preserve">- Clave: </t>
    </r>
    <r>
      <rPr>
        <b/>
        <sz val="11"/>
        <color theme="1"/>
        <rFont val="Arial Narrow"/>
        <family val="2"/>
      </rPr>
      <t>REV.SIST.ANUL.2022</t>
    </r>
  </si>
  <si>
    <t>NTC 896:1975</t>
  </si>
  <si>
    <t>PINTURAS. DETERMINACION DEL COLOR EN CARGAS BLANCAS.</t>
  </si>
  <si>
    <t>078 PINTURAS Y PRODUCTOS AFINES</t>
  </si>
  <si>
    <t>NTC 624:1972</t>
  </si>
  <si>
    <t>PINTURAS. PIGMENTOS Y CARGAS. DETERMINACION DEL PH.</t>
  </si>
  <si>
    <t>NTC 1323:1977</t>
  </si>
  <si>
    <t>PINTURAS. PIGMENTOS Y CARGAS. DETERMINACION DEL DIOXIDO DE TITANIO.</t>
  </si>
  <si>
    <t>NTC 1047:1975</t>
  </si>
  <si>
    <t>PINTURAS. PIGMENTOS. DETERMINACION DEL CARBONATO DE CALCIO Y MAGNESIO.</t>
  </si>
  <si>
    <t>NTC 742:1988</t>
  </si>
  <si>
    <t>PINTURAS. METODOS DE ANALISIS PARA SILICATOS.</t>
  </si>
  <si>
    <t>NTC 2368:1987</t>
  </si>
  <si>
    <t>PINTURAS Y PRODUCTOS AFINES. PINTURAS A BASE DE CAUCHO CLORADO.</t>
  </si>
  <si>
    <t>NTC 2163:1986</t>
  </si>
  <si>
    <t>PINTURAS Y PRODUCTOS AFINES. PINTURAS DE EPOXI-ALQUITRAN PARA ACABADOS INDUSTRIALES.</t>
  </si>
  <si>
    <t>NTC 2162:1986</t>
  </si>
  <si>
    <t>PINTURAS Y PRODUCTOS AFINES. PINTURAS DE EPOXIPOLIAMINA PARA ACABADOS INDUSTRIALES.</t>
  </si>
  <si>
    <t>NTC 2071:1985</t>
  </si>
  <si>
    <t>PINTURAS. EPOXIPOLIAMIDA PARA ACABADOS INDUSTRIALES.</t>
  </si>
  <si>
    <t>NTC 1898:1983</t>
  </si>
  <si>
    <t>PINTURAS Y PRODUCTOS AFINES. MASILLAS NITROCELULOSICAS Y DE POLIESTER.</t>
  </si>
  <si>
    <t>NTC 1693:1988</t>
  </si>
  <si>
    <t>PINTURAS. IMPRIMANTES ANTICORROSIVOS CON VEHICULO VINILICO.</t>
  </si>
  <si>
    <t>NTC 728:1973</t>
  </si>
  <si>
    <t>PINTURAS. DETERMINACION DE LA MATERIA SOLUBLE EN AGUA DE LOS PIGMENTOS DE CROMO Y EL ANARANJADO DE MOLIBDENO.</t>
  </si>
  <si>
    <t>NTC 640:1972</t>
  </si>
  <si>
    <t>PINTURAS. PIGMENTOS. NEGRO DE HUMO.</t>
  </si>
  <si>
    <t>NTC 638:1972</t>
  </si>
  <si>
    <t>PINTURAS. PIGMENTOS Y CARGAS. SILICE.</t>
  </si>
  <si>
    <t>NTC 653:1973</t>
  </si>
  <si>
    <t>PINTURAS. PIGMENTOS Y CARGAS. SULFATO DE BARIO.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</si>
</sst>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 &quot;de&quot;\ mmmm\ &quot;de&quot;\ yyyy"/>
    <numFmt numFmtId="165" formatCode="yyyy\-mm\-dd"/>
    <numFmt numFmtId="166" formatCode="yyyy\-mm\-dd;@"/>
    <numFmt numFmtId="167" formatCode="d/mm/yyyy;@"/>
  </numFmts>
  <fonts count="4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Narrow"/>
      <family val="2"/>
    </font>
    <font>
      <sz val="10"/>
      <color theme="1"/>
      <name val="Arial Narrow"/>
      <family val="2"/>
    </font>
    <font>
      <b/>
      <sz val="10"/>
      <color theme="0"/>
      <name val="Arial Narrow"/>
      <family val="2"/>
    </font>
    <font>
      <u/>
      <sz val="10"/>
      <color indexed="12"/>
      <name val="Arial"/>
      <family val="2"/>
    </font>
    <font>
      <b/>
      <sz val="11"/>
      <color theme="1"/>
      <name val="Arial Narrow"/>
      <family val="2"/>
    </font>
    <font>
      <b/>
      <sz val="11"/>
      <name val="Arial Narrow"/>
      <family val="2"/>
    </font>
    <font>
      <sz val="9"/>
      <name val="Arial Narrow"/>
      <family val="2"/>
    </font>
    <font>
      <sz val="14"/>
      <name val="Arial Narrow"/>
      <family val="2"/>
    </font>
    <font>
      <b/>
      <sz val="10"/>
      <name val="Arial Narrow"/>
      <family val="2"/>
    </font>
    <font>
      <b/>
      <sz val="12"/>
      <color indexed="9"/>
      <name val="Arial Narrow"/>
      <family val="2"/>
    </font>
    <font>
      <sz val="11"/>
      <name val="Arial Narrow"/>
      <family val="2"/>
    </font>
    <font>
      <sz val="10"/>
      <name val="Arial Narrow"/>
      <family val="2"/>
    </font>
    <font>
      <u/>
      <sz val="10"/>
      <color indexed="12"/>
      <name val="Arial Narrow"/>
      <family val="2"/>
    </font>
    <font>
      <sz val="11"/>
      <color theme="0"/>
      <name val="Arial Narrow"/>
      <family val="2"/>
    </font>
    <font>
      <b/>
      <sz val="14"/>
      <color theme="0"/>
      <name val="Arial Narrow"/>
      <family val="2"/>
    </font>
    <font>
      <b/>
      <sz val="24"/>
      <color theme="0"/>
      <name val="Arial Narrow"/>
      <family val="2"/>
    </font>
    <font>
      <sz val="11"/>
      <color theme="5" tint="-0.249977111117893"/>
      <name val="Arial Narrow"/>
      <family val="2"/>
    </font>
    <font>
      <b/>
      <sz val="11"/>
      <color rgb="FF0000FF"/>
      <name val="Arial Narrow"/>
      <family val="2"/>
    </font>
    <font>
      <i/>
      <sz val="12"/>
      <color theme="1" tint="4.9989318521683403E-2"/>
      <name val="Arial Narrow"/>
      <family val="2"/>
    </font>
    <font>
      <b/>
      <i/>
      <sz val="10"/>
      <color theme="1" tint="0.34998626667073579"/>
      <name val="Arial Narrow"/>
      <family val="2"/>
    </font>
    <font>
      <i/>
      <sz val="12"/>
      <color theme="1" tint="0.34998626667073579"/>
      <name val="Arial Narrow"/>
      <family val="2"/>
    </font>
    <font>
      <sz val="10"/>
      <color indexed="12"/>
      <name val="Arial"/>
      <family val="2"/>
    </font>
    <font>
      <u/>
      <sz val="14"/>
      <color indexed="12"/>
      <name val="Arial Narrow"/>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theme="4"/>
      </patternFill>
    </fill>
    <fill>
      <patternFill patternType="solid">
        <fgColor theme="4" tint="0.79998168889431442"/>
        <bgColor theme="4" tint="0.79998168889431442"/>
      </patternFill>
    </fill>
    <fill>
      <patternFill patternType="solid">
        <fgColor theme="4" tint="-0.499984740745262"/>
        <bgColor indexed="64"/>
      </patternFill>
    </fill>
    <fill>
      <patternFill patternType="solid">
        <fgColor rgb="FF396497"/>
        <bgColor theme="4"/>
      </patternFill>
    </fill>
    <fill>
      <patternFill patternType="solid">
        <fgColor theme="9" tint="-0.249977111117893"/>
        <bgColor indexed="64"/>
      </patternFill>
    </fill>
    <fill>
      <patternFill patternType="solid">
        <fgColor rgb="FFFAF0F0"/>
        <bgColor indexed="64"/>
      </patternFill>
    </fill>
    <fill>
      <patternFill patternType="solid">
        <fgColor rgb="FFFDF9F9"/>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4" tint="0.39994506668294322"/>
      </left>
      <right style="thin">
        <color theme="4" tint="0.39994506668294322"/>
      </right>
      <top style="thin">
        <color theme="4" tint="0.39997558519241921"/>
      </top>
      <bottom/>
      <diagonal/>
    </border>
    <border>
      <left/>
      <right style="thin">
        <color theme="4" tint="0.39994506668294322"/>
      </right>
      <top style="thin">
        <color theme="4" tint="0.39997558519241921"/>
      </top>
      <bottom style="thin">
        <color theme="4" tint="0.39997558519241921"/>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4506668294322"/>
      </right>
      <top style="thin">
        <color theme="4" tint="0.39997558519241921"/>
      </top>
      <bottom/>
      <diagonal/>
    </border>
    <border>
      <left style="thin">
        <color theme="4" tint="0.39994506668294322"/>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4506668294322"/>
      </left>
      <right/>
      <top style="thin">
        <color theme="4" tint="0.39994506668294322"/>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right/>
      <top style="thin">
        <color theme="4" tint="0.39994506668294322"/>
      </top>
      <bottom style="thin">
        <color theme="4" tint="0.39994506668294322"/>
      </bottom>
      <diagonal/>
    </border>
    <border>
      <left style="thin">
        <color theme="4" tint="0.39997558519241921"/>
      </left>
      <right style="thin">
        <color theme="4" tint="0.39994506668294322"/>
      </right>
      <top style="thin">
        <color theme="4" tint="0.39997558519241921"/>
      </top>
      <bottom/>
      <diagonal/>
    </border>
    <border>
      <left/>
      <right/>
      <top/>
      <bottom style="thin">
        <color theme="4" tint="0.39994506668294322"/>
      </bottom>
      <diagonal/>
    </border>
    <border>
      <left/>
      <right/>
      <top style="thin">
        <color theme="4" tint="0.39994506668294322"/>
      </top>
      <bottom/>
      <diagonal/>
    </border>
    <border>
      <left/>
      <right style="thin">
        <color theme="4" tint="0.59996337778862885"/>
      </right>
      <top style="thin">
        <color theme="4" tint="0.59996337778862885"/>
      </top>
      <bottom style="thin">
        <color theme="4" tint="0.59996337778862885"/>
      </bottom>
      <diagonal/>
    </border>
    <border>
      <left/>
      <right/>
      <top style="thin">
        <color theme="4" tint="0.59996337778862885"/>
      </top>
      <bottom style="thin">
        <color theme="4" tint="0.59996337778862885"/>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1" fillId="0" borderId="0" applyNumberFormat="0" applyFill="0" applyBorder="0" applyAlignment="0" applyProtection="0">
      <alignment vertical="top"/>
      <protection locked="0"/>
    </xf>
  </cellStyleXfs>
  <cellXfs count="213">
    <xf numFmtId="0" fontId="0" fillId="0" borderId="0" xfId="0"/>
    <xf numFmtId="0" fontId="0" fillId="0" borderId="0" xfId="0"/>
    <xf numFmtId="0" fontId="18" fillId="0" borderId="0" xfId="0" applyFont="1" applyAlignment="1">
      <alignment vertical="center"/>
    </xf>
    <xf numFmtId="0" fontId="18" fillId="0" borderId="0" xfId="0" applyFont="1"/>
    <xf numFmtId="0" fontId="19" fillId="0" borderId="0" xfId="0" applyFont="1" applyAlignment="1">
      <alignment vertical="center"/>
    </xf>
    <xf numFmtId="0" fontId="19" fillId="0" borderId="0" xfId="0" applyFont="1"/>
    <xf numFmtId="0" fontId="20" fillId="36" borderId="10" xfId="0" applyFont="1" applyFill="1" applyBorder="1" applyAlignment="1">
      <alignment horizontal="center" vertical="center" wrapText="1"/>
    </xf>
    <xf numFmtId="0" fontId="19" fillId="0" borderId="0" xfId="0" applyNumberFormat="1" applyFont="1" applyFill="1" applyAlignment="1">
      <alignment vertical="center"/>
    </xf>
    <xf numFmtId="0" fontId="19" fillId="0" borderId="0" xfId="0" applyFont="1" applyAlignment="1">
      <alignment vertical="center" wrapText="1"/>
    </xf>
    <xf numFmtId="0" fontId="20" fillId="33" borderId="10" xfId="0" applyFont="1" applyFill="1" applyBorder="1" applyAlignment="1">
      <alignment vertical="center" wrapText="1"/>
    </xf>
    <xf numFmtId="0" fontId="19" fillId="0" borderId="0" xfId="0" applyNumberFormat="1" applyFont="1" applyFill="1" applyAlignment="1">
      <alignment vertical="center" wrapText="1"/>
    </xf>
    <xf numFmtId="0" fontId="19" fillId="0" borderId="0" xfId="0" applyFont="1" applyAlignment="1">
      <alignment horizontal="center" vertical="center"/>
    </xf>
    <xf numFmtId="165" fontId="19" fillId="0" borderId="0" xfId="0" applyNumberFormat="1" applyFont="1" applyAlignment="1">
      <alignment horizontal="center" vertical="center"/>
    </xf>
    <xf numFmtId="0" fontId="19" fillId="0" borderId="0" xfId="0" applyFont="1" applyAlignment="1">
      <alignment horizontal="center" vertical="center" wrapText="1"/>
    </xf>
    <xf numFmtId="0" fontId="19" fillId="0" borderId="0" xfId="0" applyFont="1" applyAlignment="1">
      <alignment horizontal="left" wrapText="1"/>
    </xf>
    <xf numFmtId="0" fontId="20" fillId="35" borderId="0" xfId="0" applyNumberFormat="1" applyFont="1" applyFill="1" applyAlignment="1">
      <alignment horizontal="centerContinuous" vertical="center"/>
    </xf>
    <xf numFmtId="0" fontId="20" fillId="35" borderId="0" xfId="0" applyNumberFormat="1" applyFont="1" applyFill="1" applyAlignment="1">
      <alignment horizontal="centerContinuous" vertical="center" wrapText="1"/>
    </xf>
    <xf numFmtId="0" fontId="20" fillId="35" borderId="0" xfId="0" applyNumberFormat="1" applyFont="1" applyFill="1" applyAlignment="1">
      <alignment horizontal="centerContinuous" wrapText="1"/>
    </xf>
    <xf numFmtId="0" fontId="19" fillId="0" borderId="12" xfId="0" applyNumberFormat="1" applyFont="1" applyBorder="1" applyAlignment="1">
      <alignment vertical="center"/>
    </xf>
    <xf numFmtId="0" fontId="19" fillId="0" borderId="0" xfId="0" applyFont="1" applyAlignment="1">
      <alignment horizontal="centerContinuous"/>
    </xf>
    <xf numFmtId="0" fontId="20" fillId="33" borderId="13" xfId="0" applyFont="1" applyFill="1" applyBorder="1" applyAlignment="1">
      <alignment horizontal="left" vertical="center"/>
    </xf>
    <xf numFmtId="0" fontId="20" fillId="33" borderId="14" xfId="0" applyFont="1" applyFill="1" applyBorder="1" applyAlignment="1">
      <alignment horizontal="centerContinuous" vertical="center" wrapText="1"/>
    </xf>
    <xf numFmtId="0" fontId="20" fillId="33" borderId="15" xfId="0" applyFont="1" applyFill="1" applyBorder="1" applyAlignment="1">
      <alignment horizontal="centerContinuous" vertical="center" wrapText="1"/>
    </xf>
    <xf numFmtId="0" fontId="19" fillId="0" borderId="16" xfId="0" applyNumberFormat="1" applyFont="1" applyBorder="1" applyAlignment="1">
      <alignment vertical="center" wrapText="1"/>
    </xf>
    <xf numFmtId="0" fontId="19" fillId="0" borderId="0" xfId="0" applyNumberFormat="1" applyFont="1" applyBorder="1" applyAlignment="1">
      <alignment vertical="center" wrapText="1"/>
    </xf>
    <xf numFmtId="0" fontId="19" fillId="34" borderId="16" xfId="0" applyNumberFormat="1" applyFont="1" applyFill="1" applyBorder="1" applyAlignment="1">
      <alignment vertical="center" wrapText="1"/>
    </xf>
    <xf numFmtId="0" fontId="19" fillId="34" borderId="0" xfId="0" applyNumberFormat="1" applyFont="1" applyFill="1" applyBorder="1" applyAlignment="1">
      <alignment vertical="center" wrapText="1"/>
    </xf>
    <xf numFmtId="0" fontId="20" fillId="33" borderId="14" xfId="0" applyFont="1" applyFill="1" applyBorder="1" applyAlignment="1">
      <alignment horizontal="center" vertical="center" wrapText="1"/>
    </xf>
    <xf numFmtId="0" fontId="20" fillId="33" borderId="16" xfId="0" applyFont="1" applyFill="1" applyBorder="1" applyAlignment="1">
      <alignment vertical="center" wrapText="1"/>
    </xf>
    <xf numFmtId="0" fontId="20" fillId="33" borderId="0" xfId="0" applyFont="1" applyFill="1" applyBorder="1" applyAlignment="1">
      <alignment vertical="center" wrapText="1"/>
    </xf>
    <xf numFmtId="0" fontId="19" fillId="0" borderId="0" xfId="0" quotePrefix="1" applyFont="1" applyAlignment="1">
      <alignment vertical="center"/>
    </xf>
    <xf numFmtId="0" fontId="20" fillId="36" borderId="17" xfId="0" applyFont="1" applyFill="1" applyBorder="1" applyAlignment="1">
      <alignment horizontal="center" vertical="center" wrapText="1"/>
    </xf>
    <xf numFmtId="0" fontId="20" fillId="36" borderId="11" xfId="0" applyFont="1" applyFill="1" applyBorder="1" applyAlignment="1">
      <alignment horizontal="center" vertical="center" wrapText="1"/>
    </xf>
    <xf numFmtId="0" fontId="18" fillId="0" borderId="0" xfId="0" applyFont="1" applyProtection="1"/>
    <xf numFmtId="0" fontId="18" fillId="0" borderId="0" xfId="0" applyFont="1" applyAlignment="1" applyProtection="1">
      <alignment vertical="center"/>
    </xf>
    <xf numFmtId="0" fontId="22" fillId="0" borderId="0" xfId="0" applyFont="1" applyBorder="1" applyAlignment="1" applyProtection="1">
      <alignment horizontal="centerContinuous"/>
    </xf>
    <xf numFmtId="0" fontId="23" fillId="0" borderId="0" xfId="0" applyFont="1" applyBorder="1" applyAlignment="1" applyProtection="1">
      <alignment horizontal="centerContinuous" vertical="center"/>
    </xf>
    <xf numFmtId="0" fontId="18" fillId="0" borderId="0" xfId="0" applyFont="1" applyBorder="1" applyAlignment="1" applyProtection="1"/>
    <xf numFmtId="0" fontId="19" fillId="0" borderId="0" xfId="0" applyFont="1" applyBorder="1" applyAlignment="1" applyProtection="1">
      <alignment vertical="center" wrapText="1"/>
    </xf>
    <xf numFmtId="0" fontId="25" fillId="0" borderId="0" xfId="0" applyFont="1" applyBorder="1" applyAlignment="1" applyProtection="1"/>
    <xf numFmtId="0" fontId="18" fillId="0" borderId="0" xfId="0" applyFont="1" applyBorder="1" applyProtection="1"/>
    <xf numFmtId="0" fontId="26" fillId="0" borderId="0" xfId="0" applyFont="1" applyFill="1" applyBorder="1" applyAlignment="1" applyProtection="1"/>
    <xf numFmtId="0" fontId="18" fillId="0" borderId="0" xfId="0" applyFont="1" applyFill="1" applyProtection="1"/>
    <xf numFmtId="0" fontId="27" fillId="0" borderId="0" xfId="0" applyFont="1" applyFill="1" applyBorder="1" applyAlignment="1" applyProtection="1"/>
    <xf numFmtId="0" fontId="28" fillId="0" borderId="0" xfId="0" applyFont="1" applyBorder="1" applyAlignment="1" applyProtection="1">
      <alignment horizontal="left" vertical="center"/>
    </xf>
    <xf numFmtId="0" fontId="28" fillId="0" borderId="0" xfId="0" applyFont="1" applyBorder="1" applyAlignment="1" applyProtection="1">
      <alignment vertical="center"/>
    </xf>
    <xf numFmtId="0" fontId="29" fillId="0" borderId="0" xfId="0" applyFont="1" applyBorder="1" applyAlignment="1" applyProtection="1">
      <alignment horizontal="center" vertical="center"/>
    </xf>
    <xf numFmtId="164" fontId="29" fillId="0" borderId="0" xfId="0" applyNumberFormat="1" applyFont="1" applyBorder="1" applyAlignment="1" applyProtection="1">
      <alignment horizontal="left" vertical="center"/>
      <protection locked="0"/>
    </xf>
    <xf numFmtId="0" fontId="28" fillId="0" borderId="0" xfId="0" applyFont="1" applyBorder="1" applyAlignment="1" applyProtection="1">
      <alignment horizontal="left" vertical="center"/>
      <protection locked="0"/>
    </xf>
    <xf numFmtId="0" fontId="18" fillId="0" borderId="0" xfId="0" applyFont="1" applyAlignment="1">
      <alignment horizontal="left" vertical="center"/>
    </xf>
    <xf numFmtId="0" fontId="29" fillId="0" borderId="0" xfId="0" applyFont="1" applyBorder="1" applyAlignment="1" applyProtection="1">
      <alignment vertical="center"/>
      <protection locked="0"/>
    </xf>
    <xf numFmtId="0" fontId="28" fillId="0" borderId="0" xfId="0" applyFont="1" applyAlignment="1" applyProtection="1">
      <alignment vertical="center"/>
    </xf>
    <xf numFmtId="0" fontId="30" fillId="0" borderId="0" xfId="42" applyFont="1" applyBorder="1" applyAlignment="1" applyProtection="1">
      <alignment vertical="center"/>
      <protection locked="0"/>
    </xf>
    <xf numFmtId="0" fontId="24" fillId="0" borderId="0" xfId="0" applyFont="1" applyBorder="1" applyAlignment="1" applyProtection="1"/>
    <xf numFmtId="0" fontId="19" fillId="0" borderId="0" xfId="0" applyFont="1" applyAlignment="1">
      <alignment horizontal="centerContinuous" vertical="center"/>
    </xf>
    <xf numFmtId="0" fontId="18" fillId="0" borderId="0" xfId="0" applyFont="1" applyAlignment="1">
      <alignment horizontal="centerContinuous"/>
    </xf>
    <xf numFmtId="0" fontId="28" fillId="0" borderId="0" xfId="0" applyFont="1" applyBorder="1" applyAlignment="1" applyProtection="1">
      <alignment horizontal="left" vertical="center" indent="1"/>
    </xf>
    <xf numFmtId="0" fontId="28" fillId="0" borderId="0" xfId="0" applyFont="1" applyAlignment="1" applyProtection="1">
      <alignment horizontal="left" vertical="center" indent="1"/>
    </xf>
    <xf numFmtId="0" fontId="19" fillId="33" borderId="15" xfId="0" applyFont="1" applyFill="1" applyBorder="1" applyAlignment="1">
      <alignment horizontal="centerContinuous" vertical="center" wrapText="1"/>
    </xf>
    <xf numFmtId="0" fontId="19" fillId="35" borderId="0" xfId="0" applyNumberFormat="1" applyFont="1" applyFill="1" applyAlignment="1">
      <alignment horizontal="centerContinuous" wrapText="1"/>
    </xf>
    <xf numFmtId="0" fontId="19" fillId="36" borderId="11" xfId="0" applyFont="1" applyFill="1" applyBorder="1" applyAlignment="1">
      <alignment horizontal="center" vertical="center" wrapText="1"/>
    </xf>
    <xf numFmtId="0" fontId="21" fillId="0" borderId="0" xfId="42" applyAlignment="1" applyProtection="1">
      <alignment horizontal="center"/>
    </xf>
    <xf numFmtId="0" fontId="24" fillId="0" borderId="0" xfId="0" applyFont="1" applyBorder="1" applyAlignment="1" applyProtection="1">
      <alignment horizontal="centerContinuous" wrapText="1"/>
    </xf>
    <xf numFmtId="0" fontId="31" fillId="35" borderId="0" xfId="0" applyNumberFormat="1" applyFont="1" applyFill="1" applyAlignment="1">
      <alignment horizontal="centerContinuous" vertical="center"/>
    </xf>
    <xf numFmtId="0" fontId="20" fillId="36"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19" fillId="0" borderId="0" xfId="0" applyFont="1" applyFill="1"/>
    <xf numFmtId="0" fontId="20" fillId="33" borderId="0" xfId="0" applyFont="1" applyFill="1" applyBorder="1" applyAlignment="1">
      <alignment horizontal="centerContinuous" vertical="center" wrapText="1"/>
    </xf>
    <xf numFmtId="0" fontId="19" fillId="34" borderId="12" xfId="0" applyNumberFormat="1" applyFont="1" applyFill="1" applyBorder="1" applyAlignment="1">
      <alignment vertical="center"/>
    </xf>
    <xf numFmtId="0" fontId="19" fillId="0" borderId="12" xfId="0" applyFont="1" applyBorder="1"/>
    <xf numFmtId="0" fontId="19" fillId="0" borderId="20" xfId="0" applyFont="1" applyBorder="1" applyAlignment="1" applyProtection="1">
      <alignment vertical="center" wrapText="1"/>
      <protection locked="0"/>
    </xf>
    <xf numFmtId="0" fontId="19" fillId="0" borderId="20" xfId="0" applyFont="1" applyBorder="1" applyAlignment="1" applyProtection="1">
      <alignment vertical="center"/>
      <protection locked="0"/>
    </xf>
    <xf numFmtId="0" fontId="19" fillId="0" borderId="19" xfId="0" quotePrefix="1" applyFont="1" applyBorder="1" applyAlignment="1">
      <alignment vertical="center"/>
    </xf>
    <xf numFmtId="0" fontId="20" fillId="33" borderId="21" xfId="0" applyFont="1" applyFill="1" applyBorder="1" applyAlignment="1">
      <alignment horizontal="center" vertical="center" wrapText="1"/>
    </xf>
    <xf numFmtId="0" fontId="19" fillId="0" borderId="0" xfId="0" applyFont="1" applyAlignment="1">
      <alignment horizontal="centerContinuous" vertical="center" wrapText="1"/>
    </xf>
    <xf numFmtId="165" fontId="19" fillId="0" borderId="0" xfId="0" applyNumberFormat="1" applyFont="1" applyAlignment="1">
      <alignment horizontal="centerContinuous" vertical="center"/>
    </xf>
    <xf numFmtId="0" fontId="20" fillId="33" borderId="21" xfId="0" applyFont="1" applyFill="1" applyBorder="1" applyAlignment="1">
      <alignment horizontal="left" vertical="center"/>
    </xf>
    <xf numFmtId="0" fontId="20" fillId="33" borderId="21" xfId="0" applyFont="1" applyFill="1" applyBorder="1" applyAlignment="1">
      <alignment horizontal="centerContinuous" vertical="center" wrapText="1"/>
    </xf>
    <xf numFmtId="0" fontId="20" fillId="33" borderId="19" xfId="0" applyFont="1" applyFill="1" applyBorder="1" applyAlignment="1">
      <alignment horizontal="left" vertical="center"/>
    </xf>
    <xf numFmtId="0" fontId="19" fillId="0" borderId="12" xfId="0" applyNumberFormat="1" applyFont="1" applyBorder="1" applyAlignment="1">
      <alignment vertical="center" wrapText="1"/>
    </xf>
    <xf numFmtId="0" fontId="19" fillId="34" borderId="12" xfId="0" applyNumberFormat="1" applyFont="1" applyFill="1" applyBorder="1" applyAlignment="1">
      <alignment vertical="center" wrapText="1"/>
    </xf>
    <xf numFmtId="0" fontId="20" fillId="36" borderId="18" xfId="0" applyFont="1" applyFill="1" applyBorder="1" applyAlignment="1">
      <alignment horizontal="center" vertical="center" wrapText="1"/>
    </xf>
    <xf numFmtId="0" fontId="24" fillId="0" borderId="0" xfId="0" applyFont="1" applyBorder="1" applyAlignment="1" applyProtection="1">
      <alignment vertical="center" wrapText="1"/>
    </xf>
    <xf numFmtId="0" fontId="21" fillId="0" borderId="0" xfId="42" applyAlignment="1" applyProtection="1">
      <alignment horizontal="left" indent="1"/>
    </xf>
    <xf numFmtId="0" fontId="33" fillId="37" borderId="0" xfId="0" applyNumberFormat="1" applyFont="1" applyFill="1" applyAlignment="1">
      <alignment horizontal="centerContinuous" vertical="center"/>
    </xf>
    <xf numFmtId="0" fontId="20" fillId="37" borderId="0" xfId="0" applyNumberFormat="1" applyFont="1" applyFill="1" applyAlignment="1">
      <alignment horizontal="centerContinuous" vertical="center" wrapText="1"/>
    </xf>
    <xf numFmtId="0" fontId="20" fillId="37" borderId="0" xfId="0" applyNumberFormat="1" applyFont="1" applyFill="1" applyAlignment="1">
      <alignment horizontal="centerContinuous" vertical="center"/>
    </xf>
    <xf numFmtId="0" fontId="20" fillId="36" borderId="22" xfId="0" applyFont="1" applyFill="1" applyBorder="1" applyAlignment="1">
      <alignment horizontal="center" vertical="center" wrapText="1"/>
    </xf>
    <xf numFmtId="165" fontId="20" fillId="36" borderId="10" xfId="0" applyNumberFormat="1" applyFont="1" applyFill="1" applyBorder="1" applyAlignment="1">
      <alignment horizontal="center" vertical="center" wrapText="1"/>
    </xf>
    <xf numFmtId="0" fontId="19" fillId="34" borderId="10" xfId="0" applyNumberFormat="1" applyFont="1" applyFill="1" applyBorder="1" applyAlignment="1">
      <alignment vertical="center" wrapText="1"/>
    </xf>
    <xf numFmtId="166" fontId="19" fillId="34" borderId="10" xfId="0" applyNumberFormat="1" applyFont="1" applyFill="1" applyBorder="1" applyAlignment="1">
      <alignment horizontal="center" vertical="center"/>
    </xf>
    <xf numFmtId="165" fontId="19" fillId="34" borderId="10" xfId="0" applyNumberFormat="1" applyFont="1" applyFill="1" applyBorder="1" applyAlignment="1">
      <alignment horizontal="center" vertical="center"/>
    </xf>
    <xf numFmtId="0" fontId="19" fillId="34" borderId="10" xfId="0" applyFont="1" applyFill="1" applyBorder="1" applyAlignment="1">
      <alignment horizontal="center" vertical="center" wrapText="1"/>
    </xf>
    <xf numFmtId="0" fontId="19" fillId="0" borderId="10" xfId="0" applyNumberFormat="1" applyFont="1" applyBorder="1" applyAlignment="1">
      <alignment vertical="center" wrapText="1"/>
    </xf>
    <xf numFmtId="166" fontId="19" fillId="0" borderId="10" xfId="0" applyNumberFormat="1" applyFont="1" applyBorder="1" applyAlignment="1">
      <alignment horizontal="center" vertical="center"/>
    </xf>
    <xf numFmtId="165" fontId="19" fillId="0" borderId="10" xfId="0" applyNumberFormat="1" applyFont="1" applyBorder="1" applyAlignment="1">
      <alignment horizontal="center" vertical="center"/>
    </xf>
    <xf numFmtId="0" fontId="19" fillId="0" borderId="10" xfId="0" applyFont="1" applyBorder="1" applyAlignment="1">
      <alignment horizontal="center" vertical="center" wrapText="1"/>
    </xf>
    <xf numFmtId="0" fontId="18" fillId="38" borderId="0" xfId="0" applyFont="1" applyFill="1"/>
    <xf numFmtId="0" fontId="18" fillId="39" borderId="0" xfId="0" applyFont="1" applyFill="1"/>
    <xf numFmtId="0" fontId="18" fillId="39" borderId="0" xfId="0" quotePrefix="1" applyFont="1" applyFill="1" applyAlignment="1">
      <alignment horizontal="left" indent="1"/>
    </xf>
    <xf numFmtId="0" fontId="18" fillId="39" borderId="0" xfId="0" applyFont="1" applyFill="1" applyAlignment="1">
      <alignment horizontal="left" indent="1"/>
    </xf>
    <xf numFmtId="0" fontId="18" fillId="39" borderId="0" xfId="0" applyFont="1" applyFill="1" applyAlignment="1">
      <alignment vertical="center" wrapText="1"/>
    </xf>
    <xf numFmtId="0" fontId="24" fillId="0" borderId="21" xfId="0" applyFont="1" applyBorder="1" applyAlignment="1" applyProtection="1">
      <alignment horizontal="center" vertical="center" wrapText="1"/>
      <protection locked="0"/>
    </xf>
    <xf numFmtId="0" fontId="28" fillId="0" borderId="21" xfId="0" applyFont="1" applyBorder="1" applyAlignment="1" applyProtection="1">
      <alignment horizontal="center" vertical="center"/>
      <protection locked="0"/>
    </xf>
    <xf numFmtId="164" fontId="29" fillId="0" borderId="21" xfId="0" applyNumberFormat="1" applyFont="1" applyBorder="1" applyAlignment="1" applyProtection="1">
      <alignment horizontal="center" vertical="center"/>
      <protection locked="0"/>
    </xf>
    <xf numFmtId="0" fontId="18" fillId="0" borderId="21" xfId="0" applyFont="1" applyBorder="1" applyAlignment="1" applyProtection="1">
      <alignment horizontal="center" vertical="center"/>
      <protection locked="0"/>
    </xf>
    <xf numFmtId="0" fontId="18" fillId="0" borderId="23" xfId="0" applyFont="1" applyBorder="1" applyAlignment="1" applyProtection="1">
      <alignment horizontal="center" vertical="center"/>
      <protection locked="0"/>
    </xf>
    <xf numFmtId="0" fontId="25" fillId="0" borderId="21" xfId="0" applyFont="1" applyBorder="1" applyAlignment="1" applyProtection="1">
      <alignment horizontal="center" vertical="center"/>
      <protection locked="0"/>
    </xf>
    <xf numFmtId="0" fontId="26" fillId="0" borderId="21" xfId="0" applyFont="1" applyFill="1" applyBorder="1" applyAlignment="1" applyProtection="1">
      <alignment horizontal="center" vertical="center"/>
      <protection locked="0"/>
    </xf>
    <xf numFmtId="0" fontId="27" fillId="0" borderId="21" xfId="0" applyFont="1" applyFill="1" applyBorder="1" applyAlignment="1" applyProtection="1">
      <alignment horizontal="center" vertical="center"/>
      <protection locked="0"/>
    </xf>
    <xf numFmtId="0" fontId="24" fillId="0" borderId="21"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0" fontId="19" fillId="0" borderId="21" xfId="0" applyFont="1" applyFill="1" applyBorder="1" applyAlignment="1" applyProtection="1">
      <alignment horizontal="center" vertical="center"/>
      <protection locked="0"/>
    </xf>
    <xf numFmtId="0" fontId="19" fillId="33" borderId="21" xfId="0" quotePrefix="1" applyFont="1" applyFill="1" applyBorder="1" applyAlignment="1">
      <alignment horizontal="centerContinuous" vertical="center" wrapText="1"/>
    </xf>
    <xf numFmtId="0" fontId="18" fillId="0" borderId="0" xfId="0" applyFont="1" applyFill="1"/>
    <xf numFmtId="166" fontId="19" fillId="34" borderId="10" xfId="0" applyNumberFormat="1" applyFont="1" applyFill="1" applyBorder="1" applyAlignment="1">
      <alignment horizontal="center" vertical="center" wrapText="1"/>
    </xf>
    <xf numFmtId="166" fontId="19" fillId="0" borderId="10" xfId="0" applyNumberFormat="1" applyFont="1" applyBorder="1" applyAlignment="1">
      <alignment horizontal="center" vertical="center" wrapText="1"/>
    </xf>
    <xf numFmtId="0" fontId="19" fillId="34" borderId="22" xfId="0" applyNumberFormat="1" applyFont="1" applyFill="1" applyBorder="1" applyAlignment="1">
      <alignment vertical="center" wrapText="1"/>
    </xf>
    <xf numFmtId="0" fontId="19" fillId="0" borderId="22" xfId="0" applyNumberFormat="1" applyFont="1" applyBorder="1" applyAlignment="1">
      <alignment vertical="center" wrapText="1"/>
    </xf>
    <xf numFmtId="0" fontId="20" fillId="33" borderId="22" xfId="0" applyFont="1" applyFill="1" applyBorder="1" applyAlignment="1">
      <alignment horizontal="centerContinuous" vertical="center" wrapText="1"/>
    </xf>
    <xf numFmtId="0" fontId="20" fillId="33" borderId="10" xfId="0" applyFont="1" applyFill="1" applyBorder="1" applyAlignment="1">
      <alignment horizontal="centerContinuous" vertical="center" wrapText="1"/>
    </xf>
    <xf numFmtId="0" fontId="20" fillId="33" borderId="10" xfId="0" applyFont="1" applyFill="1" applyBorder="1" applyAlignment="1">
      <alignment horizontal="centerContinuous" vertical="center"/>
    </xf>
    <xf numFmtId="165" fontId="20" fillId="33" borderId="10" xfId="0" applyNumberFormat="1" applyFont="1" applyFill="1" applyBorder="1" applyAlignment="1">
      <alignment horizontal="centerContinuous" vertical="center"/>
    </xf>
    <xf numFmtId="0" fontId="19" fillId="0" borderId="12" xfId="0" applyNumberFormat="1" applyFont="1" applyBorder="1" applyAlignment="1">
      <alignment vertical="center" wrapText="1"/>
    </xf>
    <xf numFmtId="0" fontId="24" fillId="0" borderId="0" xfId="0" applyFont="1" applyBorder="1" applyAlignment="1" applyProtection="1">
      <alignment vertical="center" wrapText="1"/>
    </xf>
    <xf numFmtId="0" fontId="19" fillId="0" borderId="22" xfId="0" applyNumberFormat="1" applyFont="1" applyFill="1" applyBorder="1" applyAlignment="1">
      <alignment vertical="center" wrapText="1"/>
    </xf>
    <xf numFmtId="0" fontId="19" fillId="0" borderId="10" xfId="0" applyNumberFormat="1" applyFont="1" applyFill="1" applyBorder="1" applyAlignment="1">
      <alignment vertical="center" wrapText="1"/>
    </xf>
    <xf numFmtId="166" fontId="19" fillId="0" borderId="10" xfId="0" applyNumberFormat="1" applyFont="1" applyFill="1" applyBorder="1" applyAlignment="1">
      <alignment horizontal="center" vertical="center"/>
    </xf>
    <xf numFmtId="166" fontId="19" fillId="0" borderId="10" xfId="0" applyNumberFormat="1" applyFont="1" applyFill="1" applyBorder="1" applyAlignment="1">
      <alignment horizontal="center" vertical="center" wrapText="1"/>
    </xf>
    <xf numFmtId="165" fontId="19" fillId="0" borderId="10" xfId="0" applyNumberFormat="1" applyFont="1" applyFill="1" applyBorder="1" applyAlignment="1">
      <alignment horizontal="center" vertical="center"/>
    </xf>
    <xf numFmtId="0" fontId="19" fillId="0" borderId="10" xfId="0" applyFont="1" applyFill="1" applyBorder="1" applyAlignment="1">
      <alignment horizontal="center" vertical="center" wrapText="1"/>
    </xf>
    <xf numFmtId="166" fontId="19" fillId="0" borderId="12" xfId="0" applyNumberFormat="1" applyFont="1" applyBorder="1" applyAlignment="1">
      <alignment horizontal="center" vertical="center"/>
    </xf>
    <xf numFmtId="166" fontId="19" fillId="0" borderId="12" xfId="0" applyNumberFormat="1" applyFont="1" applyBorder="1" applyAlignment="1">
      <alignment horizontal="center" vertical="center" wrapText="1"/>
    </xf>
    <xf numFmtId="165" fontId="19" fillId="0" borderId="12" xfId="0" applyNumberFormat="1" applyFont="1" applyBorder="1" applyAlignment="1">
      <alignment horizontal="center" vertical="center"/>
    </xf>
    <xf numFmtId="0" fontId="19" fillId="0" borderId="12" xfId="0" applyFont="1" applyBorder="1" applyAlignment="1">
      <alignment horizontal="center" vertical="center" wrapText="1"/>
    </xf>
    <xf numFmtId="0" fontId="19" fillId="0" borderId="12" xfId="0" applyFont="1" applyBorder="1" applyAlignment="1" applyProtection="1">
      <alignment horizontal="center" vertical="center"/>
      <protection locked="0"/>
    </xf>
    <xf numFmtId="0" fontId="25" fillId="0" borderId="0" xfId="0" applyFont="1" applyBorder="1" applyAlignment="1" applyProtection="1">
      <alignment vertical="center"/>
    </xf>
    <xf numFmtId="0" fontId="26"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4" fillId="0" borderId="0" xfId="0" applyFont="1" applyBorder="1" applyAlignment="1" applyProtection="1">
      <alignment vertical="center"/>
    </xf>
    <xf numFmtId="0" fontId="19" fillId="0" borderId="0" xfId="0" applyFont="1" applyFill="1" applyAlignment="1">
      <alignment vertical="center"/>
    </xf>
    <xf numFmtId="0" fontId="19" fillId="0" borderId="24"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164" fontId="29" fillId="0" borderId="0" xfId="0" applyNumberFormat="1" applyFont="1" applyBorder="1" applyAlignment="1" applyProtection="1">
      <alignment horizontal="left" vertical="center"/>
    </xf>
    <xf numFmtId="0" fontId="18" fillId="0" borderId="0" xfId="0" applyFont="1" applyAlignment="1" applyProtection="1">
      <alignment horizontal="left" vertical="center"/>
    </xf>
    <xf numFmtId="0" fontId="30" fillId="0" borderId="0" xfId="42" applyFont="1" applyBorder="1" applyAlignment="1" applyProtection="1">
      <alignment vertical="center"/>
    </xf>
    <xf numFmtId="0" fontId="19" fillId="0" borderId="0" xfId="0" applyFont="1" applyAlignment="1" applyProtection="1">
      <alignment horizontal="centerContinuous" vertical="center"/>
    </xf>
    <xf numFmtId="0" fontId="19" fillId="0" borderId="0" xfId="0" applyFont="1" applyAlignment="1" applyProtection="1">
      <alignment horizontal="centerContinuous"/>
    </xf>
    <xf numFmtId="0" fontId="18" fillId="0" borderId="0" xfId="0" applyFont="1" applyAlignment="1" applyProtection="1">
      <alignment horizontal="centerContinuous"/>
    </xf>
    <xf numFmtId="0" fontId="19" fillId="0" borderId="0" xfId="0" applyFont="1" applyAlignment="1" applyProtection="1">
      <alignment vertical="center"/>
    </xf>
    <xf numFmtId="0" fontId="19" fillId="0" borderId="0" xfId="0" applyFont="1" applyAlignment="1" applyProtection="1">
      <alignment horizontal="centerContinuous" vertical="center" wrapText="1"/>
    </xf>
    <xf numFmtId="165" fontId="19" fillId="0" borderId="0" xfId="0" applyNumberFormat="1" applyFont="1" applyAlignment="1" applyProtection="1">
      <alignment horizontal="centerContinuous" vertical="center"/>
    </xf>
    <xf numFmtId="0" fontId="19" fillId="0" borderId="0" xfId="0" applyFont="1" applyAlignment="1" applyProtection="1">
      <alignment horizontal="right" wrapText="1"/>
    </xf>
    <xf numFmtId="0" fontId="19" fillId="0" borderId="0" xfId="0" applyFont="1" applyProtection="1"/>
    <xf numFmtId="0" fontId="20" fillId="36" borderId="17" xfId="0" applyFont="1" applyFill="1" applyBorder="1" applyAlignment="1" applyProtection="1">
      <alignment horizontal="center" vertical="center" wrapText="1"/>
    </xf>
    <xf numFmtId="0" fontId="20" fillId="36" borderId="18" xfId="0" applyFont="1" applyFill="1" applyBorder="1" applyAlignment="1" applyProtection="1">
      <alignment horizontal="center" vertical="center" wrapText="1"/>
    </xf>
    <xf numFmtId="0" fontId="20" fillId="36" borderId="11" xfId="0" applyFont="1" applyFill="1" applyBorder="1" applyAlignment="1" applyProtection="1">
      <alignment horizontal="center" vertical="center" wrapText="1"/>
    </xf>
    <xf numFmtId="0" fontId="19" fillId="0" borderId="0" xfId="0" applyFont="1" applyFill="1" applyProtection="1"/>
    <xf numFmtId="0" fontId="20" fillId="0" borderId="0" xfId="0" applyFont="1" applyFill="1" applyBorder="1" applyAlignment="1" applyProtection="1">
      <alignment horizontal="center" vertical="center" wrapText="1"/>
    </xf>
    <xf numFmtId="0" fontId="33" fillId="37" borderId="0" xfId="0" applyNumberFormat="1" applyFont="1" applyFill="1" applyAlignment="1" applyProtection="1">
      <alignment horizontal="centerContinuous" vertical="center"/>
    </xf>
    <xf numFmtId="0" fontId="32" fillId="37" borderId="0" xfId="0" applyNumberFormat="1" applyFont="1" applyFill="1" applyAlignment="1" applyProtection="1">
      <alignment horizontal="centerContinuous" vertical="center" wrapText="1"/>
    </xf>
    <xf numFmtId="0" fontId="32" fillId="37" borderId="0" xfId="0" applyNumberFormat="1" applyFont="1" applyFill="1" applyAlignment="1" applyProtection="1">
      <alignment horizontal="centerContinuous" vertical="center"/>
    </xf>
    <xf numFmtId="0" fontId="32" fillId="37" borderId="0" xfId="0" applyNumberFormat="1" applyFont="1" applyFill="1" applyAlignment="1" applyProtection="1">
      <alignment horizontal="centerContinuous" wrapText="1"/>
    </xf>
    <xf numFmtId="0" fontId="33" fillId="0" borderId="0" xfId="0" applyNumberFormat="1" applyFont="1" applyFill="1" applyAlignment="1" applyProtection="1">
      <alignment horizontal="centerContinuous" vertical="center"/>
    </xf>
    <xf numFmtId="0" fontId="32" fillId="0" borderId="0" xfId="0" applyNumberFormat="1" applyFont="1" applyFill="1" applyAlignment="1" applyProtection="1">
      <alignment horizontal="centerContinuous" vertical="center" wrapText="1"/>
    </xf>
    <xf numFmtId="0" fontId="32" fillId="0" borderId="0" xfId="0" applyNumberFormat="1" applyFont="1" applyFill="1" applyAlignment="1" applyProtection="1">
      <alignment horizontal="centerContinuous" vertical="center"/>
    </xf>
    <xf numFmtId="0" fontId="32" fillId="0" borderId="0" xfId="0" applyNumberFormat="1" applyFont="1" applyFill="1" applyAlignment="1" applyProtection="1">
      <alignment horizontal="centerContinuous" wrapText="1"/>
    </xf>
    <xf numFmtId="0" fontId="19" fillId="0" borderId="12" xfId="0" applyNumberFormat="1" applyFont="1" applyBorder="1" applyAlignment="1">
      <alignment vertical="center" wrapText="1"/>
    </xf>
    <xf numFmtId="0" fontId="19" fillId="34" borderId="12" xfId="0" applyNumberFormat="1" applyFont="1" applyFill="1" applyBorder="1" applyAlignment="1">
      <alignment vertical="center" wrapText="1"/>
    </xf>
    <xf numFmtId="0" fontId="20" fillId="36" borderId="18" xfId="0" applyFont="1" applyFill="1" applyBorder="1" applyAlignment="1">
      <alignment horizontal="center" vertical="center" wrapText="1"/>
    </xf>
    <xf numFmtId="0" fontId="21" fillId="0" borderId="0" xfId="42" applyAlignment="1" applyProtection="1">
      <alignment horizontal="left" indent="1"/>
    </xf>
    <xf numFmtId="0" fontId="19" fillId="34" borderId="19" xfId="0" applyNumberFormat="1" applyFont="1" applyFill="1" applyBorder="1" applyAlignment="1">
      <alignment vertical="center" wrapText="1"/>
    </xf>
    <xf numFmtId="0" fontId="19" fillId="34" borderId="20" xfId="0" applyNumberFormat="1" applyFont="1" applyFill="1" applyBorder="1" applyAlignment="1">
      <alignment vertical="center" wrapText="1"/>
    </xf>
    <xf numFmtId="0" fontId="19" fillId="0" borderId="19" xfId="0" applyNumberFormat="1" applyFont="1" applyBorder="1" applyAlignment="1">
      <alignment vertical="center" wrapText="1"/>
    </xf>
    <xf numFmtId="0" fontId="19" fillId="0" borderId="20" xfId="0" applyNumberFormat="1" applyFont="1" applyBorder="1" applyAlignment="1">
      <alignment vertical="center" wrapText="1"/>
    </xf>
    <xf numFmtId="0" fontId="22" fillId="0" borderId="0" xfId="0" applyFont="1" applyAlignment="1">
      <alignment horizontal="left" vertical="center" wrapText="1" indent="1"/>
    </xf>
    <xf numFmtId="0" fontId="18" fillId="0" borderId="0" xfId="0" applyFont="1" applyBorder="1" applyAlignment="1" applyProtection="1">
      <alignment horizontal="center" vertical="center" wrapText="1"/>
    </xf>
    <xf numFmtId="0" fontId="24" fillId="0" borderId="0" xfId="0" applyFont="1" applyBorder="1" applyAlignment="1" applyProtection="1">
      <alignment vertical="center" wrapText="1"/>
    </xf>
    <xf numFmtId="0" fontId="28" fillId="0" borderId="0" xfId="0" applyFont="1" applyBorder="1" applyAlignment="1" applyProtection="1">
      <alignment vertical="center"/>
      <protection locked="0"/>
    </xf>
    <xf numFmtId="0" fontId="28" fillId="0" borderId="0" xfId="0" applyFont="1" applyBorder="1" applyAlignment="1" applyProtection="1">
      <alignment horizontal="center" vertical="center"/>
      <protection locked="0"/>
    </xf>
    <xf numFmtId="0" fontId="30" fillId="0" borderId="0" xfId="42" applyFont="1" applyBorder="1" applyAlignment="1" applyProtection="1">
      <alignment horizontal="left" vertical="center"/>
      <protection locked="0"/>
    </xf>
    <xf numFmtId="0" fontId="18" fillId="38" borderId="0" xfId="0" applyFont="1" applyFill="1" applyAlignment="1">
      <alignment horizontal="center" vertical="center" wrapText="1"/>
    </xf>
    <xf numFmtId="0" fontId="18" fillId="39" borderId="0" xfId="0" applyFont="1" applyFill="1" applyAlignment="1">
      <alignment horizontal="left" vertical="top" wrapText="1" indent="1"/>
    </xf>
    <xf numFmtId="0" fontId="18" fillId="0" borderId="0" xfId="0" applyFont="1" applyFill="1" applyAlignment="1">
      <alignment horizontal="center" wrapText="1"/>
    </xf>
    <xf numFmtId="0" fontId="18" fillId="0" borderId="0" xfId="0" applyFont="1" applyAlignment="1">
      <alignment horizontal="center"/>
    </xf>
    <xf numFmtId="0" fontId="18" fillId="0" borderId="0" xfId="0" applyFont="1" applyFill="1" applyAlignment="1">
      <alignment horizontal="center" vertical="center" wrapText="1"/>
    </xf>
    <xf numFmtId="0" fontId="34" fillId="39" borderId="0" xfId="0" applyFont="1" applyFill="1" applyAlignment="1">
      <alignment horizontal="center" vertical="center" wrapText="1"/>
    </xf>
    <xf numFmtId="0" fontId="18" fillId="39" borderId="0" xfId="0" applyFont="1" applyFill="1" applyAlignment="1">
      <alignment horizontal="left" wrapText="1" indent="1"/>
    </xf>
    <xf numFmtId="0" fontId="18" fillId="39" borderId="0" xfId="0" applyFont="1" applyFill="1" applyAlignment="1">
      <alignment horizontal="left" vertical="center" wrapText="1" indent="1"/>
    </xf>
    <xf numFmtId="0" fontId="25" fillId="0" borderId="0" xfId="0" applyFont="1" applyBorder="1" applyAlignment="1" applyProtection="1">
      <alignment horizontal="left" vertical="center" indent="1"/>
      <protection locked="0"/>
    </xf>
    <xf numFmtId="0" fontId="18" fillId="0" borderId="0" xfId="0" applyFont="1" applyAlignment="1" applyProtection="1">
      <alignment horizontal="left" vertical="center" wrapText="1" indent="1"/>
    </xf>
    <xf numFmtId="0" fontId="20" fillId="36" borderId="18" xfId="0" applyFont="1" applyFill="1" applyBorder="1" applyAlignment="1" applyProtection="1">
      <alignment horizontal="center" vertical="center" wrapText="1"/>
    </xf>
    <xf numFmtId="0" fontId="40" fillId="0" borderId="0" xfId="42" applyFont="1" applyBorder="1" applyAlignment="1" applyProtection="1">
      <alignment horizontal="left" vertical="center" indent="1"/>
      <protection locked="0"/>
    </xf>
    <xf numFmtId="0" fontId="36" fillId="0" borderId="0" xfId="0" applyFont="1" applyAlignment="1" applyProtection="1">
      <alignment horizontal="center" vertical="center" wrapText="1"/>
    </xf>
    <xf numFmtId="0" fontId="39" fillId="0" borderId="0" xfId="42" applyFont="1" applyAlignment="1" applyProtection="1">
      <alignment horizontal="left" vertical="center" wrapText="1"/>
    </xf>
    <xf numFmtId="0" fontId="38" fillId="0" borderId="0" xfId="0" applyFont="1" applyAlignment="1">
      <alignment horizontal="center" vertical="center" wrapText="1"/>
    </xf>
    <xf numFmtId="0" fontId="37" fillId="0" borderId="0" xfId="0" applyFont="1" applyAlignment="1">
      <alignment horizontal="center" vertical="center"/>
    </xf>
    <xf numFmtId="0" fontId="19" fillId="34" borderId="22" xfId="0" applyFont="1" applyFill="1" applyBorder="1" applyAlignment="1">
      <alignment vertical="center"/>
    </xf>
    <xf numFmtId="0" fontId="19" fillId="34" borderId="10" xfId="0" applyFont="1" applyFill="1" applyBorder="1" applyAlignment="1">
      <alignment vertical="center" wrapText="1"/>
    </xf>
    <xf numFmtId="165" fontId="19" fillId="34" borderId="10" xfId="0" applyNumberFormat="1" applyFont="1" applyFill="1" applyBorder="1" applyAlignment="1">
      <alignment horizontal="center" vertical="center" wrapText="1"/>
    </xf>
    <xf numFmtId="167" fontId="19" fillId="34" borderId="10" xfId="0" applyNumberFormat="1" applyFont="1" applyFill="1" applyBorder="1" applyAlignment="1">
      <alignment horizontal="center" vertical="center" wrapText="1"/>
    </xf>
    <xf numFmtId="0" fontId="19" fillId="0" borderId="22" xfId="0" applyFont="1" applyBorder="1" applyAlignment="1">
      <alignment vertical="center"/>
    </xf>
    <xf numFmtId="0" fontId="19" fillId="0" borderId="10" xfId="0" applyFont="1" applyBorder="1" applyAlignment="1">
      <alignment vertical="center" wrapText="1"/>
    </xf>
    <xf numFmtId="165" fontId="19" fillId="0" borderId="10" xfId="0" applyNumberFormat="1" applyFont="1" applyBorder="1" applyAlignment="1">
      <alignment horizontal="center" vertical="center" wrapText="1"/>
    </xf>
    <xf numFmtId="167" fontId="19" fillId="0" borderId="10" xfId="0" applyNumberFormat="1" applyFont="1" applyBorder="1" applyAlignment="1">
      <alignment horizontal="center" vertical="center" wrapText="1"/>
    </xf>
    <xf numFmtId="0" fontId="19" fillId="0" borderId="12" xfId="0" applyFont="1" applyBorder="1" applyAlignment="1">
      <alignment vertical="center"/>
    </xf>
    <xf numFmtId="0" fontId="19" fillId="0" borderId="19" xfId="0" applyFont="1" applyBorder="1" applyAlignment="1">
      <alignment vertical="center" wrapText="1"/>
    </xf>
    <xf numFmtId="0" fontId="19" fillId="0" borderId="20" xfId="0" applyFont="1" applyBorder="1" applyAlignment="1">
      <alignment vertical="center" wrapText="1"/>
    </xf>
    <xf numFmtId="0" fontId="19" fillId="0" borderId="25" xfId="0" applyFont="1" applyBorder="1" applyAlignment="1" applyProtection="1">
      <alignment horizontal="left" vertical="center"/>
      <protection locked="0"/>
    </xf>
    <xf numFmtId="0" fontId="19" fillId="0" borderId="26" xfId="0" applyFont="1" applyBorder="1" applyAlignment="1" applyProtection="1">
      <alignment horizontal="left" vertical="center"/>
      <protection locked="0"/>
    </xf>
    <xf numFmtId="0" fontId="19" fillId="34" borderId="12" xfId="0" applyFont="1" applyFill="1" applyBorder="1" applyAlignment="1">
      <alignment vertical="center"/>
    </xf>
    <xf numFmtId="0" fontId="19" fillId="34" borderId="19" xfId="0" applyFont="1" applyFill="1" applyBorder="1" applyAlignment="1">
      <alignment vertical="center" wrapText="1"/>
    </xf>
    <xf numFmtId="0" fontId="19" fillId="34" borderId="20" xfId="0" applyFont="1" applyFill="1" applyBorder="1" applyAlignment="1">
      <alignment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42" builtinId="8"/>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126">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1" tint="0.34998626667073579"/>
      </font>
      <fill>
        <patternFill>
          <bgColor theme="5" tint="0.59996337778862885"/>
        </patternFill>
      </fill>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1" tint="0.34998626667073579"/>
      </font>
      <fill>
        <patternFill>
          <bgColor theme="5" tint="0.59996337778862885"/>
        </patternFill>
      </fill>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ont>
        <color theme="0" tint="-0.24994659260841701"/>
      </font>
      <fill>
        <patternFill patternType="none">
          <bgColor auto="1"/>
        </patternFill>
      </fill>
    </dxf>
    <dxf>
      <font>
        <b/>
        <i val="0"/>
        <color theme="1"/>
      </font>
    </dxf>
    <dxf>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s>
  <tableStyles count="0" defaultTableStyle="TableStyleMedium2" defaultPivotStyle="PivotStyleLight16"/>
  <colors>
    <mruColors>
      <color rgb="FFDCE6F4"/>
      <color rgb="FF0099FF"/>
      <color rgb="FFFDF9F9"/>
      <color rgb="FFFAF0F0"/>
      <color rgb="FF0000FF"/>
      <color rgb="FF396497"/>
      <color rgb="FF4070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REAPROBACI&#211;N"/><Relationship Id="rId2" Type="http://schemas.openxmlformats.org/officeDocument/2006/relationships/hyperlink" Target="#ANULACI&#211;N"/><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microsoft.com/office/2007/relationships/hdphoto" Target="../media/hdphoto2.wdp"/><Relationship Id="rId3" Type="http://schemas.openxmlformats.org/officeDocument/2006/relationships/hyperlink" Target="#Voto!A1"/><Relationship Id="rId7" Type="http://schemas.openxmlformats.org/officeDocument/2006/relationships/image" Target="../media/image4.jpeg"/><Relationship Id="rId2" Type="http://schemas.openxmlformats.org/officeDocument/2006/relationships/image" Target="../media/image2.jpeg"/><Relationship Id="rId1" Type="http://schemas.openxmlformats.org/officeDocument/2006/relationships/hyperlink" Target="#Listado!A1"/><Relationship Id="rId6" Type="http://schemas.openxmlformats.org/officeDocument/2006/relationships/hyperlink" Target="https://ecollection.icontec.org/" TargetMode="External"/><Relationship Id="rId5" Type="http://schemas.microsoft.com/office/2007/relationships/hdphoto" Target="../media/hdphoto1.wdp"/><Relationship Id="rId10" Type="http://schemas.openxmlformats.org/officeDocument/2006/relationships/image" Target="../media/image6.png"/><Relationship Id="rId4" Type="http://schemas.openxmlformats.org/officeDocument/2006/relationships/image" Target="../media/image3.jpeg"/><Relationship Id="rId9"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jpeg"/><Relationship Id="rId1" Type="http://schemas.openxmlformats.org/officeDocument/2006/relationships/hyperlink" Target="#Instrucciones!A1"/></Relationships>
</file>

<file path=xl/drawings/_rels/drawing4.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hyperlink" Target="#Instrucciones!A1"/></Relationships>
</file>

<file path=xl/drawings/drawing1.xml><?xml version="1.0" encoding="utf-8"?>
<xdr:wsDr xmlns:xdr="http://schemas.openxmlformats.org/drawingml/2006/spreadsheetDrawing" xmlns:a="http://schemas.openxmlformats.org/drawingml/2006/main">
  <xdr:twoCellAnchor>
    <xdr:from>
      <xdr:col>3</xdr:col>
      <xdr:colOff>0</xdr:colOff>
      <xdr:row>1</xdr:row>
      <xdr:rowOff>0</xdr:rowOff>
    </xdr:from>
    <xdr:to>
      <xdr:col>8</xdr:col>
      <xdr:colOff>0</xdr:colOff>
      <xdr:row>5</xdr:row>
      <xdr:rowOff>0</xdr:rowOff>
    </xdr:to>
    <xdr:sp macro="" textlink="">
      <xdr:nvSpPr>
        <xdr:cNvPr id="2" name="AutoShape 2">
          <a:extLst>
            <a:ext uri="{FF2B5EF4-FFF2-40B4-BE49-F238E27FC236}">
              <a16:creationId xmlns:a16="http://schemas.microsoft.com/office/drawing/2014/main" id="{00000000-0008-0000-0000-000002000000}"/>
            </a:ext>
          </a:extLst>
        </xdr:cNvPr>
        <xdr:cNvSpPr>
          <a:spLocks noChangeArrowheads="1"/>
        </xdr:cNvSpPr>
      </xdr:nvSpPr>
      <xdr:spPr bwMode="auto">
        <a:xfrm>
          <a:off x="114300" y="95250"/>
          <a:ext cx="5638800" cy="885825"/>
        </a:xfrm>
        <a:prstGeom prst="roundRect">
          <a:avLst>
            <a:gd name="adj" fmla="val 7194"/>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114299</xdr:colOff>
      <xdr:row>1</xdr:row>
      <xdr:rowOff>0</xdr:rowOff>
    </xdr:from>
    <xdr:to>
      <xdr:col>9</xdr:col>
      <xdr:colOff>114299</xdr:colOff>
      <xdr:row>5</xdr:row>
      <xdr:rowOff>0</xdr:rowOff>
    </xdr:to>
    <xdr:sp macro="" textlink="">
      <xdr:nvSpPr>
        <xdr:cNvPr id="3" name="AutoShape 3">
          <a:extLst>
            <a:ext uri="{FF2B5EF4-FFF2-40B4-BE49-F238E27FC236}">
              <a16:creationId xmlns:a16="http://schemas.microsoft.com/office/drawing/2014/main" id="{00000000-0008-0000-0000-000003000000}"/>
            </a:ext>
          </a:extLst>
        </xdr:cNvPr>
        <xdr:cNvSpPr>
          <a:spLocks noChangeArrowheads="1"/>
        </xdr:cNvSpPr>
      </xdr:nvSpPr>
      <xdr:spPr bwMode="auto">
        <a:xfrm>
          <a:off x="5753099" y="95250"/>
          <a:ext cx="3495675" cy="885825"/>
        </a:xfrm>
        <a:prstGeom prst="roundRect">
          <a:avLst>
            <a:gd name="adj" fmla="val 8245"/>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xdr:row>
      <xdr:rowOff>0</xdr:rowOff>
    </xdr:from>
    <xdr:to>
      <xdr:col>10</xdr:col>
      <xdr:colOff>0</xdr:colOff>
      <xdr:row>7</xdr:row>
      <xdr:rowOff>0</xdr:rowOff>
    </xdr:to>
    <xdr:sp macro="" textlink="">
      <xdr:nvSpPr>
        <xdr:cNvPr id="4" name="AutoShape 4">
          <a:extLst>
            <a:ext uri="{FF2B5EF4-FFF2-40B4-BE49-F238E27FC236}">
              <a16:creationId xmlns:a16="http://schemas.microsoft.com/office/drawing/2014/main" id="{00000000-0008-0000-0000-000004000000}"/>
            </a:ext>
          </a:extLst>
        </xdr:cNvPr>
        <xdr:cNvSpPr>
          <a:spLocks noChangeArrowheads="1"/>
        </xdr:cNvSpPr>
      </xdr:nvSpPr>
      <xdr:spPr bwMode="auto">
        <a:xfrm>
          <a:off x="114300" y="1076325"/>
          <a:ext cx="9134475" cy="209550"/>
        </a:xfrm>
        <a:prstGeom prst="roundRect">
          <a:avLst>
            <a:gd name="adj" fmla="val 16667"/>
          </a:avLst>
        </a:prstGeom>
        <a:solidFill>
          <a:srgbClr val="4081D0"/>
        </a:solidFill>
        <a:ln w="3175">
          <a:noFill/>
          <a:round/>
          <a:headEnd/>
          <a:tailEnd/>
        </a:ln>
      </xdr:spPr>
      <xdr:txBody>
        <a:bodyPr vertOverflow="clip" wrap="square" lIns="27432" tIns="27432" rIns="0" bIns="0" anchor="ctr" upright="1"/>
        <a:lstStyle/>
        <a:p>
          <a:pPr algn="l" rtl="0">
            <a:defRPr sz="1000"/>
          </a:pPr>
          <a:r>
            <a:rPr lang="es-CO" sz="1100" b="0" i="0" strike="noStrike">
              <a:solidFill>
                <a:schemeClr val="bg1"/>
              </a:solidFill>
              <a:latin typeface="Arial Black" panose="020B0A04020102020204" pitchFamily="34" charset="0"/>
            </a:rPr>
            <a:t>1. DATOS GENERALES</a:t>
          </a:r>
        </a:p>
        <a:p>
          <a:pPr algn="l" rtl="0">
            <a:defRPr sz="1000"/>
          </a:pPr>
          <a:r>
            <a:rPr lang="es-CO" sz="1100" b="0" i="0" strike="noStrike">
              <a:solidFill>
                <a:schemeClr val="bg1"/>
              </a:solidFill>
              <a:latin typeface="Arial Black" panose="020B0A04020102020204" pitchFamily="34" charset="0"/>
            </a:rPr>
            <a:t>DATOS GENERALES</a:t>
          </a:r>
        </a:p>
      </xdr:txBody>
    </xdr:sp>
    <xdr:clientData/>
  </xdr:twoCellAnchor>
  <xdr:twoCellAnchor>
    <xdr:from>
      <xdr:col>4</xdr:col>
      <xdr:colOff>0</xdr:colOff>
      <xdr:row>8</xdr:row>
      <xdr:rowOff>9525</xdr:rowOff>
    </xdr:from>
    <xdr:to>
      <xdr:col>9</xdr:col>
      <xdr:colOff>0</xdr:colOff>
      <xdr:row>9</xdr:row>
      <xdr:rowOff>0</xdr:rowOff>
    </xdr:to>
    <xdr:sp macro="" textlink="">
      <xdr:nvSpPr>
        <xdr:cNvPr id="5" name="AutoShape 78">
          <a:extLst>
            <a:ext uri="{FF2B5EF4-FFF2-40B4-BE49-F238E27FC236}">
              <a16:creationId xmlns:a16="http://schemas.microsoft.com/office/drawing/2014/main" id="{00000000-0008-0000-0000-000005000000}"/>
            </a:ext>
          </a:extLst>
        </xdr:cNvPr>
        <xdr:cNvSpPr>
          <a:spLocks noChangeArrowheads="1"/>
        </xdr:cNvSpPr>
      </xdr:nvSpPr>
      <xdr:spPr bwMode="auto">
        <a:xfrm>
          <a:off x="962025" y="1343025"/>
          <a:ext cx="8172450" cy="238125"/>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10</xdr:row>
      <xdr:rowOff>0</xdr:rowOff>
    </xdr:from>
    <xdr:to>
      <xdr:col>9</xdr:col>
      <xdr:colOff>0</xdr:colOff>
      <xdr:row>11</xdr:row>
      <xdr:rowOff>0</xdr:rowOff>
    </xdr:to>
    <xdr:sp macro="" textlink="">
      <xdr:nvSpPr>
        <xdr:cNvPr id="6" name="AutoShape 79">
          <a:extLst>
            <a:ext uri="{FF2B5EF4-FFF2-40B4-BE49-F238E27FC236}">
              <a16:creationId xmlns:a16="http://schemas.microsoft.com/office/drawing/2014/main" id="{00000000-0008-0000-0000-000006000000}"/>
            </a:ext>
          </a:extLst>
        </xdr:cNvPr>
        <xdr:cNvSpPr>
          <a:spLocks noChangeArrowheads="1"/>
        </xdr:cNvSpPr>
      </xdr:nvSpPr>
      <xdr:spPr bwMode="auto">
        <a:xfrm>
          <a:off x="962025" y="1628775"/>
          <a:ext cx="8172450" cy="247650"/>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12</xdr:row>
      <xdr:rowOff>0</xdr:rowOff>
    </xdr:from>
    <xdr:to>
      <xdr:col>9</xdr:col>
      <xdr:colOff>0</xdr:colOff>
      <xdr:row>13</xdr:row>
      <xdr:rowOff>0</xdr:rowOff>
    </xdr:to>
    <xdr:sp macro="" textlink="">
      <xdr:nvSpPr>
        <xdr:cNvPr id="7" name="AutoShape 81">
          <a:extLst>
            <a:ext uri="{FF2B5EF4-FFF2-40B4-BE49-F238E27FC236}">
              <a16:creationId xmlns:a16="http://schemas.microsoft.com/office/drawing/2014/main" id="{00000000-0008-0000-0000-000007000000}"/>
            </a:ext>
          </a:extLst>
        </xdr:cNvPr>
        <xdr:cNvSpPr>
          <a:spLocks noChangeArrowheads="1"/>
        </xdr:cNvSpPr>
      </xdr:nvSpPr>
      <xdr:spPr bwMode="auto">
        <a:xfrm>
          <a:off x="2209800" y="1924050"/>
          <a:ext cx="6924675" cy="247650"/>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2609850</xdr:colOff>
      <xdr:row>2</xdr:row>
      <xdr:rowOff>0</xdr:rowOff>
    </xdr:from>
    <xdr:to>
      <xdr:col>8</xdr:col>
      <xdr:colOff>3362325</xdr:colOff>
      <xdr:row>3</xdr:row>
      <xdr:rowOff>619125</xdr:rowOff>
    </xdr:to>
    <xdr:pic>
      <xdr:nvPicPr>
        <xdr:cNvPr id="8" name="Imagen 1" descr="Icon-logo-df.pn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62950" y="142875"/>
          <a:ext cx="7524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xdr:colOff>
      <xdr:row>14</xdr:row>
      <xdr:rowOff>0</xdr:rowOff>
    </xdr:from>
    <xdr:to>
      <xdr:col>8</xdr:col>
      <xdr:colOff>1</xdr:colOff>
      <xdr:row>17</xdr:row>
      <xdr:rowOff>0</xdr:rowOff>
    </xdr:to>
    <xdr:sp macro="" textlink="">
      <xdr:nvSpPr>
        <xdr:cNvPr id="9" name="AutoShape 58">
          <a:extLst>
            <a:ext uri="{FF2B5EF4-FFF2-40B4-BE49-F238E27FC236}">
              <a16:creationId xmlns:a16="http://schemas.microsoft.com/office/drawing/2014/main" id="{00000000-0008-0000-0000-000009000000}"/>
            </a:ext>
          </a:extLst>
        </xdr:cNvPr>
        <xdr:cNvSpPr>
          <a:spLocks noChangeArrowheads="1"/>
        </xdr:cNvSpPr>
      </xdr:nvSpPr>
      <xdr:spPr bwMode="auto">
        <a:xfrm>
          <a:off x="114301" y="2266950"/>
          <a:ext cx="5638800" cy="466725"/>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3</xdr:col>
      <xdr:colOff>533400</xdr:colOff>
      <xdr:row>14</xdr:row>
      <xdr:rowOff>152400</xdr:rowOff>
    </xdr:from>
    <xdr:to>
      <xdr:col>4</xdr:col>
      <xdr:colOff>847725</xdr:colOff>
      <xdr:row>15</xdr:row>
      <xdr:rowOff>180975</xdr:rowOff>
    </xdr:to>
    <xdr:grpSp>
      <xdr:nvGrpSpPr>
        <xdr:cNvPr id="10" name="559 Grupo">
          <a:extLst>
            <a:ext uri="{FF2B5EF4-FFF2-40B4-BE49-F238E27FC236}">
              <a16:creationId xmlns:a16="http://schemas.microsoft.com/office/drawing/2014/main" id="{00000000-0008-0000-0000-00000A000000}"/>
            </a:ext>
          </a:extLst>
        </xdr:cNvPr>
        <xdr:cNvGrpSpPr>
          <a:grpSpLocks/>
        </xdr:cNvGrpSpPr>
      </xdr:nvGrpSpPr>
      <xdr:grpSpPr bwMode="auto">
        <a:xfrm>
          <a:off x="647700" y="2419350"/>
          <a:ext cx="1162050" cy="238125"/>
          <a:chOff x="5057775" y="4016503"/>
          <a:chExt cx="889977" cy="276224"/>
        </a:xfrm>
      </xdr:grpSpPr>
      <xdr:sp macro="" textlink="">
        <xdr:nvSpPr>
          <xdr:cNvPr id="11" name="Oval 156">
            <a:extLst>
              <a:ext uri="{FF2B5EF4-FFF2-40B4-BE49-F238E27FC236}">
                <a16:creationId xmlns:a16="http://schemas.microsoft.com/office/drawing/2014/main" id="{00000000-0008-0000-0000-00000B000000}"/>
              </a:ext>
            </a:extLst>
          </xdr:cNvPr>
          <xdr:cNvSpPr>
            <a:spLocks noChangeArrowheads="1"/>
          </xdr:cNvSpPr>
        </xdr:nvSpPr>
        <xdr:spPr bwMode="auto">
          <a:xfrm>
            <a:off x="5057775" y="4067176"/>
            <a:ext cx="247650" cy="190499"/>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 name="11 CuadroTexto">
            <a:extLst>
              <a:ext uri="{FF2B5EF4-FFF2-40B4-BE49-F238E27FC236}">
                <a16:creationId xmlns:a16="http://schemas.microsoft.com/office/drawing/2014/main" id="{00000000-0008-0000-0000-00000C000000}"/>
              </a:ext>
            </a:extLst>
          </xdr:cNvPr>
          <xdr:cNvSpPr txBox="1"/>
        </xdr:nvSpPr>
        <xdr:spPr bwMode="auto">
          <a:xfrm>
            <a:off x="5072365" y="4016503"/>
            <a:ext cx="875387"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1000">
                <a:solidFill>
                  <a:sysClr val="windowText" lastClr="000000"/>
                </a:solidFill>
              </a:rPr>
              <a:t>A</a:t>
            </a:r>
            <a:r>
              <a:rPr lang="es-CO" sz="1000">
                <a:solidFill>
                  <a:schemeClr val="bg1">
                    <a:lumMod val="65000"/>
                  </a:schemeClr>
                </a:solidFill>
              </a:rPr>
              <a:t>      </a:t>
            </a:r>
            <a:r>
              <a:rPr lang="es-CO" sz="900">
                <a:solidFill>
                  <a:sysClr val="windowText" lastClr="000000"/>
                </a:solidFill>
                <a:latin typeface="Arial" panose="020B0604020202020204" pitchFamily="34" charset="0"/>
                <a:cs typeface="Arial" panose="020B0604020202020204" pitchFamily="34" charset="0"/>
              </a:rPr>
              <a:t>De</a:t>
            </a:r>
            <a:r>
              <a:rPr lang="es-CO" sz="900" baseline="0">
                <a:solidFill>
                  <a:sysClr val="windowText" lastClr="000000"/>
                </a:solidFill>
                <a:latin typeface="Arial" panose="020B0604020202020204" pitchFamily="34" charset="0"/>
                <a:cs typeface="Arial" panose="020B0604020202020204" pitchFamily="34" charset="0"/>
              </a:rPr>
              <a:t> acuerdo </a:t>
            </a:r>
            <a:endParaRPr lang="es-CO" sz="900">
              <a:solidFill>
                <a:sysClr val="windowText" lastClr="000000"/>
              </a:solidFill>
              <a:latin typeface="Arial" panose="020B0604020202020204" pitchFamily="34" charset="0"/>
              <a:cs typeface="Arial" panose="020B0604020202020204" pitchFamily="34" charset="0"/>
            </a:endParaRPr>
          </a:p>
        </xdr:txBody>
      </xdr:sp>
    </xdr:grpSp>
    <xdr:clientData/>
  </xdr:twoCellAnchor>
  <xdr:twoCellAnchor editAs="absolute">
    <xdr:from>
      <xdr:col>5</xdr:col>
      <xdr:colOff>123823</xdr:colOff>
      <xdr:row>14</xdr:row>
      <xdr:rowOff>152400</xdr:rowOff>
    </xdr:from>
    <xdr:to>
      <xdr:col>5</xdr:col>
      <xdr:colOff>1352550</xdr:colOff>
      <xdr:row>15</xdr:row>
      <xdr:rowOff>180975</xdr:rowOff>
    </xdr:to>
    <xdr:grpSp>
      <xdr:nvGrpSpPr>
        <xdr:cNvPr id="13" name="562 Grupo">
          <a:extLst>
            <a:ext uri="{FF2B5EF4-FFF2-40B4-BE49-F238E27FC236}">
              <a16:creationId xmlns:a16="http://schemas.microsoft.com/office/drawing/2014/main" id="{00000000-0008-0000-0000-00000D000000}"/>
            </a:ext>
          </a:extLst>
        </xdr:cNvPr>
        <xdr:cNvGrpSpPr>
          <a:grpSpLocks/>
        </xdr:cNvGrpSpPr>
      </xdr:nvGrpSpPr>
      <xdr:grpSpPr bwMode="auto">
        <a:xfrm>
          <a:off x="2333623" y="2419350"/>
          <a:ext cx="1228727" cy="238125"/>
          <a:chOff x="5057775" y="4016503"/>
          <a:chExt cx="1022112" cy="276224"/>
        </a:xfrm>
      </xdr:grpSpPr>
      <xdr:sp macro="" textlink="">
        <xdr:nvSpPr>
          <xdr:cNvPr id="14" name="Oval 156">
            <a:extLst>
              <a:ext uri="{FF2B5EF4-FFF2-40B4-BE49-F238E27FC236}">
                <a16:creationId xmlns:a16="http://schemas.microsoft.com/office/drawing/2014/main" id="{00000000-0008-0000-0000-00000E000000}"/>
              </a:ext>
            </a:extLst>
          </xdr:cNvPr>
          <xdr:cNvSpPr>
            <a:spLocks noChangeArrowheads="1"/>
          </xdr:cNvSpPr>
        </xdr:nvSpPr>
        <xdr:spPr bwMode="auto">
          <a:xfrm>
            <a:off x="5057775" y="4067176"/>
            <a:ext cx="247650" cy="190499"/>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 name="14 CuadroTexto">
            <a:extLst>
              <a:ext uri="{FF2B5EF4-FFF2-40B4-BE49-F238E27FC236}">
                <a16:creationId xmlns:a16="http://schemas.microsoft.com/office/drawing/2014/main" id="{00000000-0008-0000-0000-00000F000000}"/>
              </a:ext>
            </a:extLst>
          </xdr:cNvPr>
          <xdr:cNvSpPr txBox="1"/>
        </xdr:nvSpPr>
        <xdr:spPr bwMode="auto">
          <a:xfrm>
            <a:off x="5073622" y="4016503"/>
            <a:ext cx="100626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1000">
                <a:solidFill>
                  <a:sysClr val="windowText" lastClr="000000"/>
                </a:solidFill>
              </a:rPr>
              <a:t>D</a:t>
            </a:r>
            <a:r>
              <a:rPr lang="es-CO" sz="1000">
                <a:solidFill>
                  <a:schemeClr val="bg1">
                    <a:lumMod val="65000"/>
                  </a:schemeClr>
                </a:solidFill>
              </a:rPr>
              <a:t>      </a:t>
            </a:r>
            <a:r>
              <a:rPr lang="es-CO" sz="900">
                <a:solidFill>
                  <a:sysClr val="windowText" lastClr="000000"/>
                </a:solidFill>
                <a:latin typeface="Arial" panose="020B0604020202020204" pitchFamily="34" charset="0"/>
                <a:cs typeface="Arial" panose="020B0604020202020204" pitchFamily="34" charset="0"/>
              </a:rPr>
              <a:t>En desacuerdo</a:t>
            </a:r>
          </a:p>
        </xdr:txBody>
      </xdr:sp>
    </xdr:grpSp>
    <xdr:clientData/>
  </xdr:twoCellAnchor>
  <xdr:twoCellAnchor editAs="absolute">
    <xdr:from>
      <xdr:col>6</xdr:col>
      <xdr:colOff>38100</xdr:colOff>
      <xdr:row>14</xdr:row>
      <xdr:rowOff>152400</xdr:rowOff>
    </xdr:from>
    <xdr:to>
      <xdr:col>6</xdr:col>
      <xdr:colOff>1114425</xdr:colOff>
      <xdr:row>15</xdr:row>
      <xdr:rowOff>180975</xdr:rowOff>
    </xdr:to>
    <xdr:grpSp>
      <xdr:nvGrpSpPr>
        <xdr:cNvPr id="16" name="565 Grupo">
          <a:extLst>
            <a:ext uri="{FF2B5EF4-FFF2-40B4-BE49-F238E27FC236}">
              <a16:creationId xmlns:a16="http://schemas.microsoft.com/office/drawing/2014/main" id="{00000000-0008-0000-0000-000010000000}"/>
            </a:ext>
          </a:extLst>
        </xdr:cNvPr>
        <xdr:cNvGrpSpPr>
          <a:grpSpLocks/>
        </xdr:cNvGrpSpPr>
      </xdr:nvGrpSpPr>
      <xdr:grpSpPr bwMode="auto">
        <a:xfrm>
          <a:off x="4295775" y="2419350"/>
          <a:ext cx="1076325" cy="238125"/>
          <a:chOff x="5036713" y="4016503"/>
          <a:chExt cx="879255" cy="276224"/>
        </a:xfrm>
      </xdr:grpSpPr>
      <xdr:sp macro="" textlink="">
        <xdr:nvSpPr>
          <xdr:cNvPr id="17" name="Oval 156">
            <a:extLst>
              <a:ext uri="{FF2B5EF4-FFF2-40B4-BE49-F238E27FC236}">
                <a16:creationId xmlns:a16="http://schemas.microsoft.com/office/drawing/2014/main" id="{00000000-0008-0000-0000-000011000000}"/>
              </a:ext>
            </a:extLst>
          </xdr:cNvPr>
          <xdr:cNvSpPr>
            <a:spLocks noChangeArrowheads="1"/>
          </xdr:cNvSpPr>
        </xdr:nvSpPr>
        <xdr:spPr bwMode="auto">
          <a:xfrm>
            <a:off x="5057775" y="4067176"/>
            <a:ext cx="247650" cy="190499"/>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 name="17 CuadroTexto">
            <a:extLst>
              <a:ext uri="{FF2B5EF4-FFF2-40B4-BE49-F238E27FC236}">
                <a16:creationId xmlns:a16="http://schemas.microsoft.com/office/drawing/2014/main" id="{00000000-0008-0000-0000-000012000000}"/>
              </a:ext>
            </a:extLst>
          </xdr:cNvPr>
          <xdr:cNvSpPr txBox="1"/>
        </xdr:nvSpPr>
        <xdr:spPr bwMode="auto">
          <a:xfrm>
            <a:off x="5036713" y="4016503"/>
            <a:ext cx="87925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1000">
                <a:solidFill>
                  <a:sysClr val="windowText" lastClr="000000"/>
                </a:solidFill>
                <a:latin typeface="Arial Narrow" panose="020B0606020202030204" pitchFamily="34" charset="0"/>
              </a:rPr>
              <a:t> AB</a:t>
            </a:r>
            <a:r>
              <a:rPr lang="es-CO" sz="1000">
                <a:solidFill>
                  <a:schemeClr val="bg1">
                    <a:lumMod val="65000"/>
                  </a:schemeClr>
                </a:solidFill>
                <a:latin typeface="Arial Narrow" panose="020B0606020202030204" pitchFamily="34" charset="0"/>
              </a:rPr>
              <a:t>     </a:t>
            </a:r>
            <a:r>
              <a:rPr lang="es-CO" sz="900">
                <a:solidFill>
                  <a:sysClr val="windowText" lastClr="000000"/>
                </a:solidFill>
                <a:latin typeface="Arial Narrow" panose="020B0606020202030204" pitchFamily="34" charset="0"/>
                <a:cs typeface="Arial" panose="020B0604020202020204" pitchFamily="34" charset="0"/>
              </a:rPr>
              <a:t>Abstención</a:t>
            </a:r>
          </a:p>
        </xdr:txBody>
      </xdr:sp>
    </xdr:grpSp>
    <xdr:clientData/>
  </xdr:twoCellAnchor>
  <xdr:twoCellAnchor editAs="oneCell">
    <xdr:from>
      <xdr:col>6</xdr:col>
      <xdr:colOff>19050</xdr:colOff>
      <xdr:row>17</xdr:row>
      <xdr:rowOff>152400</xdr:rowOff>
    </xdr:from>
    <xdr:to>
      <xdr:col>6</xdr:col>
      <xdr:colOff>431913</xdr:colOff>
      <xdr:row>19</xdr:row>
      <xdr:rowOff>38100</xdr:rowOff>
    </xdr:to>
    <xdr:grpSp>
      <xdr:nvGrpSpPr>
        <xdr:cNvPr id="19" name="255 Grupo">
          <a:extLst>
            <a:ext uri="{FF2B5EF4-FFF2-40B4-BE49-F238E27FC236}">
              <a16:creationId xmlns:a16="http://schemas.microsoft.com/office/drawing/2014/main" id="{00000000-0008-0000-0000-000013000000}"/>
            </a:ext>
          </a:extLst>
        </xdr:cNvPr>
        <xdr:cNvGrpSpPr>
          <a:grpSpLocks/>
        </xdr:cNvGrpSpPr>
      </xdr:nvGrpSpPr>
      <xdr:grpSpPr bwMode="auto">
        <a:xfrm>
          <a:off x="4276725" y="2886075"/>
          <a:ext cx="412863" cy="247650"/>
          <a:chOff x="5021310" y="4038601"/>
          <a:chExt cx="382872" cy="276224"/>
        </a:xfrm>
        <a:noFill/>
      </xdr:grpSpPr>
      <xdr:sp macro="" textlink="">
        <xdr:nvSpPr>
          <xdr:cNvPr id="20" name="Oval 156">
            <a:extLst>
              <a:ext uri="{FF2B5EF4-FFF2-40B4-BE49-F238E27FC236}">
                <a16:creationId xmlns:a16="http://schemas.microsoft.com/office/drawing/2014/main" id="{00000000-0008-0000-0000-000014000000}"/>
              </a:ext>
            </a:extLst>
          </xdr:cNvPr>
          <xdr:cNvSpPr>
            <a:spLocks noChangeArrowheads="1"/>
          </xdr:cNvSpPr>
        </xdr:nvSpPr>
        <xdr:spPr bwMode="auto">
          <a:xfrm>
            <a:off x="5053900" y="4070473"/>
            <a:ext cx="247327" cy="191232"/>
          </a:xfrm>
          <a:prstGeom prst="ellipse">
            <a:avLst/>
          </a:prstGeom>
          <a:grpFill/>
          <a:ln w="3175">
            <a:solidFill>
              <a:schemeClr val="bg1"/>
            </a:solidFill>
            <a:round/>
            <a:headEnd/>
            <a:tailEnd/>
          </a:ln>
        </xdr:spPr>
        <xdr:txBody>
          <a:bodyPr/>
          <a:lstStyle/>
          <a:p>
            <a:endParaRPr lang="es-CO"/>
          </a:p>
        </xdr:txBody>
      </xdr:sp>
      <xdr:sp macro="" textlink="">
        <xdr:nvSpPr>
          <xdr:cNvPr id="21" name="20 CuadroTexto">
            <a:extLst>
              <a:ext uri="{FF2B5EF4-FFF2-40B4-BE49-F238E27FC236}">
                <a16:creationId xmlns:a16="http://schemas.microsoft.com/office/drawing/2014/main" id="{00000000-0008-0000-0000-000015000000}"/>
              </a:ext>
            </a:extLst>
          </xdr:cNvPr>
          <xdr:cNvSpPr txBox="1"/>
        </xdr:nvSpPr>
        <xdr:spPr bwMode="auto">
          <a:xfrm>
            <a:off x="5018568" y="4038601"/>
            <a:ext cx="388656" cy="276224"/>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800" b="1" baseline="0">
                <a:solidFill>
                  <a:schemeClr val="bg1"/>
                </a:solidFill>
              </a:rPr>
              <a:t>  A</a:t>
            </a:r>
            <a:endParaRPr lang="es-CO" sz="800" b="1">
              <a:solidFill>
                <a:schemeClr val="bg1"/>
              </a:solidFill>
            </a:endParaRPr>
          </a:p>
        </xdr:txBody>
      </xdr:sp>
    </xdr:grpSp>
    <xdr:clientData/>
  </xdr:twoCellAnchor>
  <xdr:twoCellAnchor editAs="oneCell">
    <xdr:from>
      <xdr:col>6</xdr:col>
      <xdr:colOff>552450</xdr:colOff>
      <xdr:row>17</xdr:row>
      <xdr:rowOff>152400</xdr:rowOff>
    </xdr:from>
    <xdr:to>
      <xdr:col>6</xdr:col>
      <xdr:colOff>965313</xdr:colOff>
      <xdr:row>19</xdr:row>
      <xdr:rowOff>38100</xdr:rowOff>
    </xdr:to>
    <xdr:grpSp>
      <xdr:nvGrpSpPr>
        <xdr:cNvPr id="22" name="255 Grupo">
          <a:extLst>
            <a:ext uri="{FF2B5EF4-FFF2-40B4-BE49-F238E27FC236}">
              <a16:creationId xmlns:a16="http://schemas.microsoft.com/office/drawing/2014/main" id="{00000000-0008-0000-0000-000016000000}"/>
            </a:ext>
          </a:extLst>
        </xdr:cNvPr>
        <xdr:cNvGrpSpPr>
          <a:grpSpLocks/>
        </xdr:cNvGrpSpPr>
      </xdr:nvGrpSpPr>
      <xdr:grpSpPr bwMode="auto">
        <a:xfrm>
          <a:off x="4810125" y="2886075"/>
          <a:ext cx="412863" cy="247650"/>
          <a:chOff x="5021310" y="4038601"/>
          <a:chExt cx="382872" cy="276224"/>
        </a:xfrm>
        <a:noFill/>
      </xdr:grpSpPr>
      <xdr:sp macro="" textlink="">
        <xdr:nvSpPr>
          <xdr:cNvPr id="23" name="Oval 156">
            <a:extLst>
              <a:ext uri="{FF2B5EF4-FFF2-40B4-BE49-F238E27FC236}">
                <a16:creationId xmlns:a16="http://schemas.microsoft.com/office/drawing/2014/main" id="{00000000-0008-0000-0000-000017000000}"/>
              </a:ext>
            </a:extLst>
          </xdr:cNvPr>
          <xdr:cNvSpPr>
            <a:spLocks noChangeArrowheads="1"/>
          </xdr:cNvSpPr>
        </xdr:nvSpPr>
        <xdr:spPr bwMode="auto">
          <a:xfrm>
            <a:off x="5053900" y="4070473"/>
            <a:ext cx="247327" cy="191232"/>
          </a:xfrm>
          <a:prstGeom prst="ellipse">
            <a:avLst/>
          </a:prstGeom>
          <a:grpFill/>
          <a:ln w="3175">
            <a:solidFill>
              <a:schemeClr val="bg1"/>
            </a:solidFill>
            <a:round/>
            <a:headEnd/>
            <a:tailEnd/>
          </a:ln>
        </xdr:spPr>
        <xdr:txBody>
          <a:bodyPr/>
          <a:lstStyle/>
          <a:p>
            <a:endParaRPr lang="es-CO"/>
          </a:p>
        </xdr:txBody>
      </xdr:sp>
      <xdr:sp macro="" textlink="">
        <xdr:nvSpPr>
          <xdr:cNvPr id="24" name="23 CuadroTexto">
            <a:extLst>
              <a:ext uri="{FF2B5EF4-FFF2-40B4-BE49-F238E27FC236}">
                <a16:creationId xmlns:a16="http://schemas.microsoft.com/office/drawing/2014/main" id="{00000000-0008-0000-0000-000018000000}"/>
              </a:ext>
            </a:extLst>
          </xdr:cNvPr>
          <xdr:cNvSpPr txBox="1"/>
        </xdr:nvSpPr>
        <xdr:spPr bwMode="auto">
          <a:xfrm>
            <a:off x="5018568" y="4038601"/>
            <a:ext cx="388656" cy="276224"/>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800" b="1" baseline="0">
                <a:solidFill>
                  <a:schemeClr val="bg1"/>
                </a:solidFill>
              </a:rPr>
              <a:t>  D</a:t>
            </a:r>
            <a:endParaRPr lang="es-CO" sz="800" b="1">
              <a:solidFill>
                <a:schemeClr val="bg1"/>
              </a:solidFill>
            </a:endParaRPr>
          </a:p>
        </xdr:txBody>
      </xdr:sp>
    </xdr:grpSp>
    <xdr:clientData/>
  </xdr:twoCellAnchor>
  <xdr:twoCellAnchor editAs="oneCell">
    <xdr:from>
      <xdr:col>6</xdr:col>
      <xdr:colOff>1019175</xdr:colOff>
      <xdr:row>17</xdr:row>
      <xdr:rowOff>152400</xdr:rowOff>
    </xdr:from>
    <xdr:to>
      <xdr:col>7</xdr:col>
      <xdr:colOff>50913</xdr:colOff>
      <xdr:row>19</xdr:row>
      <xdr:rowOff>38100</xdr:rowOff>
    </xdr:to>
    <xdr:grpSp>
      <xdr:nvGrpSpPr>
        <xdr:cNvPr id="25" name="255 Grupo">
          <a:extLst>
            <a:ext uri="{FF2B5EF4-FFF2-40B4-BE49-F238E27FC236}">
              <a16:creationId xmlns:a16="http://schemas.microsoft.com/office/drawing/2014/main" id="{00000000-0008-0000-0000-000019000000}"/>
            </a:ext>
          </a:extLst>
        </xdr:cNvPr>
        <xdr:cNvGrpSpPr>
          <a:grpSpLocks/>
        </xdr:cNvGrpSpPr>
      </xdr:nvGrpSpPr>
      <xdr:grpSpPr bwMode="auto">
        <a:xfrm>
          <a:off x="5276850" y="2886075"/>
          <a:ext cx="412863" cy="247650"/>
          <a:chOff x="5021310" y="4038601"/>
          <a:chExt cx="382872" cy="276224"/>
        </a:xfrm>
        <a:noFill/>
      </xdr:grpSpPr>
      <xdr:sp macro="" textlink="">
        <xdr:nvSpPr>
          <xdr:cNvPr id="26" name="Oval 156">
            <a:extLst>
              <a:ext uri="{FF2B5EF4-FFF2-40B4-BE49-F238E27FC236}">
                <a16:creationId xmlns:a16="http://schemas.microsoft.com/office/drawing/2014/main" id="{00000000-0008-0000-0000-00001A000000}"/>
              </a:ext>
            </a:extLst>
          </xdr:cNvPr>
          <xdr:cNvSpPr>
            <a:spLocks noChangeArrowheads="1"/>
          </xdr:cNvSpPr>
        </xdr:nvSpPr>
        <xdr:spPr bwMode="auto">
          <a:xfrm>
            <a:off x="5053900" y="4070473"/>
            <a:ext cx="247327" cy="191232"/>
          </a:xfrm>
          <a:prstGeom prst="ellipse">
            <a:avLst/>
          </a:prstGeom>
          <a:grpFill/>
          <a:ln w="3175">
            <a:solidFill>
              <a:schemeClr val="bg1"/>
            </a:solidFill>
            <a:round/>
            <a:headEnd/>
            <a:tailEnd/>
          </a:ln>
        </xdr:spPr>
        <xdr:txBody>
          <a:bodyPr/>
          <a:lstStyle/>
          <a:p>
            <a:endParaRPr lang="es-CO"/>
          </a:p>
        </xdr:txBody>
      </xdr:sp>
      <xdr:sp macro="" textlink="">
        <xdr:nvSpPr>
          <xdr:cNvPr id="27" name="26 CuadroTexto">
            <a:extLst>
              <a:ext uri="{FF2B5EF4-FFF2-40B4-BE49-F238E27FC236}">
                <a16:creationId xmlns:a16="http://schemas.microsoft.com/office/drawing/2014/main" id="{00000000-0008-0000-0000-00001B000000}"/>
              </a:ext>
            </a:extLst>
          </xdr:cNvPr>
          <xdr:cNvSpPr txBox="1"/>
        </xdr:nvSpPr>
        <xdr:spPr bwMode="auto">
          <a:xfrm>
            <a:off x="5018568" y="4038601"/>
            <a:ext cx="388656" cy="276224"/>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800" b="1">
                <a:solidFill>
                  <a:schemeClr val="bg1"/>
                </a:solidFill>
              </a:rPr>
              <a:t> AB</a:t>
            </a:r>
          </a:p>
        </xdr:txBody>
      </xdr:sp>
    </xdr:grpSp>
    <xdr:clientData/>
  </xdr:twoCellAnchor>
  <xdr:twoCellAnchor>
    <xdr:from>
      <xdr:col>8</xdr:col>
      <xdr:colOff>3105150</xdr:colOff>
      <xdr:row>60</xdr:row>
      <xdr:rowOff>57150</xdr:rowOff>
    </xdr:from>
    <xdr:to>
      <xdr:col>8</xdr:col>
      <xdr:colOff>3352800</xdr:colOff>
      <xdr:row>60</xdr:row>
      <xdr:rowOff>161925</xdr:rowOff>
    </xdr:to>
    <xdr:sp macro="" textlink="">
      <xdr:nvSpPr>
        <xdr:cNvPr id="3661" name="3660 Flecha izquierda">
          <a:hlinkClick xmlns:r="http://schemas.openxmlformats.org/officeDocument/2006/relationships" r:id="rId2"/>
          <a:extLst>
            <a:ext uri="{FF2B5EF4-FFF2-40B4-BE49-F238E27FC236}">
              <a16:creationId xmlns:a16="http://schemas.microsoft.com/office/drawing/2014/main" id="{00000000-0008-0000-0000-00004D0E0000}"/>
            </a:ext>
          </a:extLst>
        </xdr:cNvPr>
        <xdr:cNvSpPr/>
      </xdr:nvSpPr>
      <xdr:spPr>
        <a:xfrm>
          <a:off x="8858250" y="124015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68</xdr:row>
      <xdr:rowOff>57150</xdr:rowOff>
    </xdr:from>
    <xdr:to>
      <xdr:col>8</xdr:col>
      <xdr:colOff>3352800</xdr:colOff>
      <xdr:row>68</xdr:row>
      <xdr:rowOff>161925</xdr:rowOff>
    </xdr:to>
    <xdr:sp macro="" textlink="">
      <xdr:nvSpPr>
        <xdr:cNvPr id="3662" name="3661 Flecha izquierda">
          <a:hlinkClick xmlns:r="http://schemas.openxmlformats.org/officeDocument/2006/relationships" r:id="rId2"/>
          <a:extLst>
            <a:ext uri="{FF2B5EF4-FFF2-40B4-BE49-F238E27FC236}">
              <a16:creationId xmlns:a16="http://schemas.microsoft.com/office/drawing/2014/main" id="{00000000-0008-0000-0000-00004E0E0000}"/>
            </a:ext>
          </a:extLst>
        </xdr:cNvPr>
        <xdr:cNvSpPr/>
      </xdr:nvSpPr>
      <xdr:spPr>
        <a:xfrm>
          <a:off x="8858250" y="1496377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46</xdr:row>
      <xdr:rowOff>57150</xdr:rowOff>
    </xdr:from>
    <xdr:to>
      <xdr:col>8</xdr:col>
      <xdr:colOff>3352800</xdr:colOff>
      <xdr:row>46</xdr:row>
      <xdr:rowOff>161925</xdr:rowOff>
    </xdr:to>
    <xdr:sp macro="" textlink="">
      <xdr:nvSpPr>
        <xdr:cNvPr id="3663" name="3662 Flecha izquierda">
          <a:hlinkClick xmlns:r="http://schemas.openxmlformats.org/officeDocument/2006/relationships" r:id="rId2"/>
          <a:extLst>
            <a:ext uri="{FF2B5EF4-FFF2-40B4-BE49-F238E27FC236}">
              <a16:creationId xmlns:a16="http://schemas.microsoft.com/office/drawing/2014/main" id="{00000000-0008-0000-0000-00004F0E0000}"/>
            </a:ext>
          </a:extLst>
        </xdr:cNvPr>
        <xdr:cNvSpPr/>
      </xdr:nvSpPr>
      <xdr:spPr>
        <a:xfrm>
          <a:off x="8858250" y="806767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70</xdr:row>
      <xdr:rowOff>57150</xdr:rowOff>
    </xdr:from>
    <xdr:to>
      <xdr:col>8</xdr:col>
      <xdr:colOff>3352800</xdr:colOff>
      <xdr:row>70</xdr:row>
      <xdr:rowOff>161925</xdr:rowOff>
    </xdr:to>
    <xdr:sp macro="" textlink="">
      <xdr:nvSpPr>
        <xdr:cNvPr id="3664" name="3663 Flecha izquierda">
          <a:hlinkClick xmlns:r="http://schemas.openxmlformats.org/officeDocument/2006/relationships" r:id="rId2"/>
          <a:extLst>
            <a:ext uri="{FF2B5EF4-FFF2-40B4-BE49-F238E27FC236}">
              <a16:creationId xmlns:a16="http://schemas.microsoft.com/office/drawing/2014/main" id="{00000000-0008-0000-0000-0000500E0000}"/>
            </a:ext>
          </a:extLst>
        </xdr:cNvPr>
        <xdr:cNvSpPr/>
      </xdr:nvSpPr>
      <xdr:spPr>
        <a:xfrm>
          <a:off x="8858250" y="154114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75</xdr:row>
      <xdr:rowOff>57150</xdr:rowOff>
    </xdr:from>
    <xdr:to>
      <xdr:col>8</xdr:col>
      <xdr:colOff>3352800</xdr:colOff>
      <xdr:row>75</xdr:row>
      <xdr:rowOff>161925</xdr:rowOff>
    </xdr:to>
    <xdr:sp macro="" textlink="">
      <xdr:nvSpPr>
        <xdr:cNvPr id="3665" name="3664 Flecha izquierda">
          <a:hlinkClick xmlns:r="http://schemas.openxmlformats.org/officeDocument/2006/relationships" r:id="rId2"/>
          <a:extLst>
            <a:ext uri="{FF2B5EF4-FFF2-40B4-BE49-F238E27FC236}">
              <a16:creationId xmlns:a16="http://schemas.microsoft.com/office/drawing/2014/main" id="{00000000-0008-0000-0000-0000510E0000}"/>
            </a:ext>
          </a:extLst>
        </xdr:cNvPr>
        <xdr:cNvSpPr/>
      </xdr:nvSpPr>
      <xdr:spPr>
        <a:xfrm>
          <a:off x="8858250" y="1723072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77</xdr:row>
      <xdr:rowOff>57150</xdr:rowOff>
    </xdr:from>
    <xdr:to>
      <xdr:col>8</xdr:col>
      <xdr:colOff>3352800</xdr:colOff>
      <xdr:row>77</xdr:row>
      <xdr:rowOff>161925</xdr:rowOff>
    </xdr:to>
    <xdr:sp macro="" textlink="">
      <xdr:nvSpPr>
        <xdr:cNvPr id="3666" name="3665 Flecha izquierda">
          <a:hlinkClick xmlns:r="http://schemas.openxmlformats.org/officeDocument/2006/relationships" r:id="rId2"/>
          <a:extLst>
            <a:ext uri="{FF2B5EF4-FFF2-40B4-BE49-F238E27FC236}">
              <a16:creationId xmlns:a16="http://schemas.microsoft.com/office/drawing/2014/main" id="{00000000-0008-0000-0000-0000520E0000}"/>
            </a:ext>
          </a:extLst>
        </xdr:cNvPr>
        <xdr:cNvSpPr/>
      </xdr:nvSpPr>
      <xdr:spPr>
        <a:xfrm>
          <a:off x="8858250" y="177546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81</xdr:row>
      <xdr:rowOff>57150</xdr:rowOff>
    </xdr:from>
    <xdr:to>
      <xdr:col>8</xdr:col>
      <xdr:colOff>3352800</xdr:colOff>
      <xdr:row>81</xdr:row>
      <xdr:rowOff>161925</xdr:rowOff>
    </xdr:to>
    <xdr:sp macro="" textlink="">
      <xdr:nvSpPr>
        <xdr:cNvPr id="3667" name="3666 Flecha izquierda">
          <a:hlinkClick xmlns:r="http://schemas.openxmlformats.org/officeDocument/2006/relationships" r:id="rId2"/>
          <a:extLst>
            <a:ext uri="{FF2B5EF4-FFF2-40B4-BE49-F238E27FC236}">
              <a16:creationId xmlns:a16="http://schemas.microsoft.com/office/drawing/2014/main" id="{00000000-0008-0000-0000-0000530E0000}"/>
            </a:ext>
          </a:extLst>
        </xdr:cNvPr>
        <xdr:cNvSpPr/>
      </xdr:nvSpPr>
      <xdr:spPr>
        <a:xfrm>
          <a:off x="8858250" y="194119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108</xdr:row>
      <xdr:rowOff>57150</xdr:rowOff>
    </xdr:from>
    <xdr:to>
      <xdr:col>8</xdr:col>
      <xdr:colOff>3352800</xdr:colOff>
      <xdr:row>108</xdr:row>
      <xdr:rowOff>161925</xdr:rowOff>
    </xdr:to>
    <xdr:sp macro="" textlink="">
      <xdr:nvSpPr>
        <xdr:cNvPr id="3668" name="3667 Flecha izquierda">
          <a:hlinkClick xmlns:r="http://schemas.openxmlformats.org/officeDocument/2006/relationships" r:id="rId2"/>
          <a:extLst>
            <a:ext uri="{FF2B5EF4-FFF2-40B4-BE49-F238E27FC236}">
              <a16:creationId xmlns:a16="http://schemas.microsoft.com/office/drawing/2014/main" id="{00000000-0008-0000-0000-0000540E0000}"/>
            </a:ext>
          </a:extLst>
        </xdr:cNvPr>
        <xdr:cNvSpPr/>
      </xdr:nvSpPr>
      <xdr:spPr>
        <a:xfrm>
          <a:off x="8858250" y="309562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117</xdr:row>
      <xdr:rowOff>57150</xdr:rowOff>
    </xdr:from>
    <xdr:to>
      <xdr:col>8</xdr:col>
      <xdr:colOff>3352800</xdr:colOff>
      <xdr:row>117</xdr:row>
      <xdr:rowOff>161925</xdr:rowOff>
    </xdr:to>
    <xdr:sp macro="" textlink="">
      <xdr:nvSpPr>
        <xdr:cNvPr id="3669" name="3668 Flecha izquierda">
          <a:hlinkClick xmlns:r="http://schemas.openxmlformats.org/officeDocument/2006/relationships" r:id="rId2"/>
          <a:extLst>
            <a:ext uri="{FF2B5EF4-FFF2-40B4-BE49-F238E27FC236}">
              <a16:creationId xmlns:a16="http://schemas.microsoft.com/office/drawing/2014/main" id="{00000000-0008-0000-0000-0000550E0000}"/>
            </a:ext>
          </a:extLst>
        </xdr:cNvPr>
        <xdr:cNvSpPr/>
      </xdr:nvSpPr>
      <xdr:spPr>
        <a:xfrm>
          <a:off x="8858250" y="345567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123</xdr:row>
      <xdr:rowOff>57150</xdr:rowOff>
    </xdr:from>
    <xdr:to>
      <xdr:col>8</xdr:col>
      <xdr:colOff>3352800</xdr:colOff>
      <xdr:row>123</xdr:row>
      <xdr:rowOff>161925</xdr:rowOff>
    </xdr:to>
    <xdr:sp macro="" textlink="">
      <xdr:nvSpPr>
        <xdr:cNvPr id="3670" name="3669 Flecha izquierda">
          <a:hlinkClick xmlns:r="http://schemas.openxmlformats.org/officeDocument/2006/relationships" r:id="rId2"/>
          <a:extLst>
            <a:ext uri="{FF2B5EF4-FFF2-40B4-BE49-F238E27FC236}">
              <a16:creationId xmlns:a16="http://schemas.microsoft.com/office/drawing/2014/main" id="{00000000-0008-0000-0000-0000560E0000}"/>
            </a:ext>
          </a:extLst>
        </xdr:cNvPr>
        <xdr:cNvSpPr/>
      </xdr:nvSpPr>
      <xdr:spPr>
        <a:xfrm>
          <a:off x="8858250" y="3654742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125</xdr:row>
      <xdr:rowOff>57150</xdr:rowOff>
    </xdr:from>
    <xdr:to>
      <xdr:col>8</xdr:col>
      <xdr:colOff>3352800</xdr:colOff>
      <xdr:row>125</xdr:row>
      <xdr:rowOff>161925</xdr:rowOff>
    </xdr:to>
    <xdr:sp macro="" textlink="">
      <xdr:nvSpPr>
        <xdr:cNvPr id="3671" name="3670 Flecha izquierda">
          <a:hlinkClick xmlns:r="http://schemas.openxmlformats.org/officeDocument/2006/relationships" r:id="rId2"/>
          <a:extLst>
            <a:ext uri="{FF2B5EF4-FFF2-40B4-BE49-F238E27FC236}">
              <a16:creationId xmlns:a16="http://schemas.microsoft.com/office/drawing/2014/main" id="{00000000-0008-0000-0000-0000570E0000}"/>
            </a:ext>
          </a:extLst>
        </xdr:cNvPr>
        <xdr:cNvSpPr/>
      </xdr:nvSpPr>
      <xdr:spPr>
        <a:xfrm>
          <a:off x="8858250" y="370713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127</xdr:row>
      <xdr:rowOff>57150</xdr:rowOff>
    </xdr:from>
    <xdr:to>
      <xdr:col>8</xdr:col>
      <xdr:colOff>3352800</xdr:colOff>
      <xdr:row>127</xdr:row>
      <xdr:rowOff>161925</xdr:rowOff>
    </xdr:to>
    <xdr:sp macro="" textlink="">
      <xdr:nvSpPr>
        <xdr:cNvPr id="3672" name="3671 Flecha izquierda">
          <a:hlinkClick xmlns:r="http://schemas.openxmlformats.org/officeDocument/2006/relationships" r:id="rId2"/>
          <a:extLst>
            <a:ext uri="{FF2B5EF4-FFF2-40B4-BE49-F238E27FC236}">
              <a16:creationId xmlns:a16="http://schemas.microsoft.com/office/drawing/2014/main" id="{00000000-0008-0000-0000-0000580E0000}"/>
            </a:ext>
          </a:extLst>
        </xdr:cNvPr>
        <xdr:cNvSpPr/>
      </xdr:nvSpPr>
      <xdr:spPr>
        <a:xfrm>
          <a:off x="8858250" y="377571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131</xdr:row>
      <xdr:rowOff>57150</xdr:rowOff>
    </xdr:from>
    <xdr:to>
      <xdr:col>8</xdr:col>
      <xdr:colOff>3352800</xdr:colOff>
      <xdr:row>131</xdr:row>
      <xdr:rowOff>161925</xdr:rowOff>
    </xdr:to>
    <xdr:sp macro="" textlink="">
      <xdr:nvSpPr>
        <xdr:cNvPr id="3673" name="3672 Flecha izquierda">
          <a:hlinkClick xmlns:r="http://schemas.openxmlformats.org/officeDocument/2006/relationships" r:id="rId2"/>
          <a:extLst>
            <a:ext uri="{FF2B5EF4-FFF2-40B4-BE49-F238E27FC236}">
              <a16:creationId xmlns:a16="http://schemas.microsoft.com/office/drawing/2014/main" id="{00000000-0008-0000-0000-0000590E0000}"/>
            </a:ext>
          </a:extLst>
        </xdr:cNvPr>
        <xdr:cNvSpPr/>
      </xdr:nvSpPr>
      <xdr:spPr>
        <a:xfrm>
          <a:off x="8858250" y="3892867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133</xdr:row>
      <xdr:rowOff>57150</xdr:rowOff>
    </xdr:from>
    <xdr:to>
      <xdr:col>8</xdr:col>
      <xdr:colOff>3352800</xdr:colOff>
      <xdr:row>133</xdr:row>
      <xdr:rowOff>161925</xdr:rowOff>
    </xdr:to>
    <xdr:sp macro="" textlink="">
      <xdr:nvSpPr>
        <xdr:cNvPr id="3674" name="3673 Flecha izquierda">
          <a:hlinkClick xmlns:r="http://schemas.openxmlformats.org/officeDocument/2006/relationships" r:id="rId2"/>
          <a:extLst>
            <a:ext uri="{FF2B5EF4-FFF2-40B4-BE49-F238E27FC236}">
              <a16:creationId xmlns:a16="http://schemas.microsoft.com/office/drawing/2014/main" id="{00000000-0008-0000-0000-00005A0E0000}"/>
            </a:ext>
          </a:extLst>
        </xdr:cNvPr>
        <xdr:cNvSpPr/>
      </xdr:nvSpPr>
      <xdr:spPr>
        <a:xfrm>
          <a:off x="8858250" y="3961447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145</xdr:row>
      <xdr:rowOff>57150</xdr:rowOff>
    </xdr:from>
    <xdr:to>
      <xdr:col>8</xdr:col>
      <xdr:colOff>3352800</xdr:colOff>
      <xdr:row>145</xdr:row>
      <xdr:rowOff>161925</xdr:rowOff>
    </xdr:to>
    <xdr:sp macro="" textlink="">
      <xdr:nvSpPr>
        <xdr:cNvPr id="3675" name="3674 Flecha izquierda">
          <a:hlinkClick xmlns:r="http://schemas.openxmlformats.org/officeDocument/2006/relationships" r:id="rId2"/>
          <a:extLst>
            <a:ext uri="{FF2B5EF4-FFF2-40B4-BE49-F238E27FC236}">
              <a16:creationId xmlns:a16="http://schemas.microsoft.com/office/drawing/2014/main" id="{00000000-0008-0000-0000-00005B0E0000}"/>
            </a:ext>
          </a:extLst>
        </xdr:cNvPr>
        <xdr:cNvSpPr/>
      </xdr:nvSpPr>
      <xdr:spPr>
        <a:xfrm>
          <a:off x="8858250" y="433959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150</xdr:row>
      <xdr:rowOff>57150</xdr:rowOff>
    </xdr:from>
    <xdr:to>
      <xdr:col>8</xdr:col>
      <xdr:colOff>3352800</xdr:colOff>
      <xdr:row>150</xdr:row>
      <xdr:rowOff>161925</xdr:rowOff>
    </xdr:to>
    <xdr:sp macro="" textlink="">
      <xdr:nvSpPr>
        <xdr:cNvPr id="3676" name="3675 Flecha izquierda">
          <a:hlinkClick xmlns:r="http://schemas.openxmlformats.org/officeDocument/2006/relationships" r:id="rId2"/>
          <a:extLst>
            <a:ext uri="{FF2B5EF4-FFF2-40B4-BE49-F238E27FC236}">
              <a16:creationId xmlns:a16="http://schemas.microsoft.com/office/drawing/2014/main" id="{00000000-0008-0000-0000-00005C0E0000}"/>
            </a:ext>
          </a:extLst>
        </xdr:cNvPr>
        <xdr:cNvSpPr/>
      </xdr:nvSpPr>
      <xdr:spPr>
        <a:xfrm>
          <a:off x="8858250" y="449770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152</xdr:row>
      <xdr:rowOff>57150</xdr:rowOff>
    </xdr:from>
    <xdr:to>
      <xdr:col>8</xdr:col>
      <xdr:colOff>3352800</xdr:colOff>
      <xdr:row>152</xdr:row>
      <xdr:rowOff>161925</xdr:rowOff>
    </xdr:to>
    <xdr:sp macro="" textlink="">
      <xdr:nvSpPr>
        <xdr:cNvPr id="3677" name="3676 Flecha izquierda">
          <a:hlinkClick xmlns:r="http://schemas.openxmlformats.org/officeDocument/2006/relationships" r:id="rId2"/>
          <a:extLst>
            <a:ext uri="{FF2B5EF4-FFF2-40B4-BE49-F238E27FC236}">
              <a16:creationId xmlns:a16="http://schemas.microsoft.com/office/drawing/2014/main" id="{00000000-0008-0000-0000-00005D0E0000}"/>
            </a:ext>
          </a:extLst>
        </xdr:cNvPr>
        <xdr:cNvSpPr/>
      </xdr:nvSpPr>
      <xdr:spPr>
        <a:xfrm>
          <a:off x="8858250" y="4542472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154</xdr:row>
      <xdr:rowOff>57150</xdr:rowOff>
    </xdr:from>
    <xdr:to>
      <xdr:col>8</xdr:col>
      <xdr:colOff>3352800</xdr:colOff>
      <xdr:row>154</xdr:row>
      <xdr:rowOff>161925</xdr:rowOff>
    </xdr:to>
    <xdr:sp macro="" textlink="">
      <xdr:nvSpPr>
        <xdr:cNvPr id="3678" name="3677 Flecha izquierda">
          <a:hlinkClick xmlns:r="http://schemas.openxmlformats.org/officeDocument/2006/relationships" r:id="rId2"/>
          <a:extLst>
            <a:ext uri="{FF2B5EF4-FFF2-40B4-BE49-F238E27FC236}">
              <a16:creationId xmlns:a16="http://schemas.microsoft.com/office/drawing/2014/main" id="{00000000-0008-0000-0000-00005E0E0000}"/>
            </a:ext>
          </a:extLst>
        </xdr:cNvPr>
        <xdr:cNvSpPr/>
      </xdr:nvSpPr>
      <xdr:spPr>
        <a:xfrm>
          <a:off x="8858250" y="458724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169</xdr:row>
      <xdr:rowOff>57150</xdr:rowOff>
    </xdr:from>
    <xdr:to>
      <xdr:col>8</xdr:col>
      <xdr:colOff>3352800</xdr:colOff>
      <xdr:row>169</xdr:row>
      <xdr:rowOff>161925</xdr:rowOff>
    </xdr:to>
    <xdr:sp macro="" textlink="">
      <xdr:nvSpPr>
        <xdr:cNvPr id="3679" name="3678 Flecha izquierda">
          <a:hlinkClick xmlns:r="http://schemas.openxmlformats.org/officeDocument/2006/relationships" r:id="rId2"/>
          <a:extLst>
            <a:ext uri="{FF2B5EF4-FFF2-40B4-BE49-F238E27FC236}">
              <a16:creationId xmlns:a16="http://schemas.microsoft.com/office/drawing/2014/main" id="{00000000-0008-0000-0000-00005F0E0000}"/>
            </a:ext>
          </a:extLst>
        </xdr:cNvPr>
        <xdr:cNvSpPr/>
      </xdr:nvSpPr>
      <xdr:spPr>
        <a:xfrm>
          <a:off x="8858250" y="5102542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172</xdr:row>
      <xdr:rowOff>57150</xdr:rowOff>
    </xdr:from>
    <xdr:to>
      <xdr:col>8</xdr:col>
      <xdr:colOff>3352800</xdr:colOff>
      <xdr:row>172</xdr:row>
      <xdr:rowOff>161925</xdr:rowOff>
    </xdr:to>
    <xdr:sp macro="" textlink="">
      <xdr:nvSpPr>
        <xdr:cNvPr id="3680" name="3679 Flecha izquierda">
          <a:hlinkClick xmlns:r="http://schemas.openxmlformats.org/officeDocument/2006/relationships" r:id="rId2"/>
          <a:extLst>
            <a:ext uri="{FF2B5EF4-FFF2-40B4-BE49-F238E27FC236}">
              <a16:creationId xmlns:a16="http://schemas.microsoft.com/office/drawing/2014/main" id="{00000000-0008-0000-0000-0000600E0000}"/>
            </a:ext>
          </a:extLst>
        </xdr:cNvPr>
        <xdr:cNvSpPr/>
      </xdr:nvSpPr>
      <xdr:spPr>
        <a:xfrm>
          <a:off x="8858250" y="517969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178</xdr:row>
      <xdr:rowOff>57150</xdr:rowOff>
    </xdr:from>
    <xdr:to>
      <xdr:col>8</xdr:col>
      <xdr:colOff>3352800</xdr:colOff>
      <xdr:row>178</xdr:row>
      <xdr:rowOff>161925</xdr:rowOff>
    </xdr:to>
    <xdr:sp macro="" textlink="">
      <xdr:nvSpPr>
        <xdr:cNvPr id="3681" name="3680 Flecha izquierda">
          <a:hlinkClick xmlns:r="http://schemas.openxmlformats.org/officeDocument/2006/relationships" r:id="rId2"/>
          <a:extLst>
            <a:ext uri="{FF2B5EF4-FFF2-40B4-BE49-F238E27FC236}">
              <a16:creationId xmlns:a16="http://schemas.microsoft.com/office/drawing/2014/main" id="{00000000-0008-0000-0000-0000610E0000}"/>
            </a:ext>
          </a:extLst>
        </xdr:cNvPr>
        <xdr:cNvSpPr/>
      </xdr:nvSpPr>
      <xdr:spPr>
        <a:xfrm>
          <a:off x="8858250" y="5354002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186</xdr:row>
      <xdr:rowOff>57150</xdr:rowOff>
    </xdr:from>
    <xdr:to>
      <xdr:col>8</xdr:col>
      <xdr:colOff>3352800</xdr:colOff>
      <xdr:row>186</xdr:row>
      <xdr:rowOff>161925</xdr:rowOff>
    </xdr:to>
    <xdr:sp macro="" textlink="">
      <xdr:nvSpPr>
        <xdr:cNvPr id="3682" name="3681 Flecha izquierda">
          <a:hlinkClick xmlns:r="http://schemas.openxmlformats.org/officeDocument/2006/relationships" r:id="rId2"/>
          <a:extLst>
            <a:ext uri="{FF2B5EF4-FFF2-40B4-BE49-F238E27FC236}">
              <a16:creationId xmlns:a16="http://schemas.microsoft.com/office/drawing/2014/main" id="{00000000-0008-0000-0000-0000620E0000}"/>
            </a:ext>
          </a:extLst>
        </xdr:cNvPr>
        <xdr:cNvSpPr/>
      </xdr:nvSpPr>
      <xdr:spPr>
        <a:xfrm>
          <a:off x="8858250" y="559308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189</xdr:row>
      <xdr:rowOff>57150</xdr:rowOff>
    </xdr:from>
    <xdr:to>
      <xdr:col>8</xdr:col>
      <xdr:colOff>3352800</xdr:colOff>
      <xdr:row>189</xdr:row>
      <xdr:rowOff>161925</xdr:rowOff>
    </xdr:to>
    <xdr:sp macro="" textlink="">
      <xdr:nvSpPr>
        <xdr:cNvPr id="3683" name="3682 Flecha izquierda">
          <a:hlinkClick xmlns:r="http://schemas.openxmlformats.org/officeDocument/2006/relationships" r:id="rId2"/>
          <a:extLst>
            <a:ext uri="{FF2B5EF4-FFF2-40B4-BE49-F238E27FC236}">
              <a16:creationId xmlns:a16="http://schemas.microsoft.com/office/drawing/2014/main" id="{00000000-0008-0000-0000-0000630E0000}"/>
            </a:ext>
          </a:extLst>
        </xdr:cNvPr>
        <xdr:cNvSpPr/>
      </xdr:nvSpPr>
      <xdr:spPr>
        <a:xfrm>
          <a:off x="8858250" y="5677852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235</xdr:row>
      <xdr:rowOff>47625</xdr:rowOff>
    </xdr:from>
    <xdr:to>
      <xdr:col>8</xdr:col>
      <xdr:colOff>3352800</xdr:colOff>
      <xdr:row>235</xdr:row>
      <xdr:rowOff>152400</xdr:rowOff>
    </xdr:to>
    <xdr:sp macro="" textlink="">
      <xdr:nvSpPr>
        <xdr:cNvPr id="3684" name="3683 Flecha izquierda">
          <a:hlinkClick xmlns:r="http://schemas.openxmlformats.org/officeDocument/2006/relationships" r:id="rId3"/>
          <a:extLst>
            <a:ext uri="{FF2B5EF4-FFF2-40B4-BE49-F238E27FC236}">
              <a16:creationId xmlns:a16="http://schemas.microsoft.com/office/drawing/2014/main" id="{00000000-0008-0000-0000-0000640E0000}"/>
            </a:ext>
          </a:extLst>
        </xdr:cNvPr>
        <xdr:cNvSpPr/>
      </xdr:nvSpPr>
      <xdr:spPr>
        <a:xfrm>
          <a:off x="8858250" y="6921817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237</xdr:row>
      <xdr:rowOff>47625</xdr:rowOff>
    </xdr:from>
    <xdr:to>
      <xdr:col>8</xdr:col>
      <xdr:colOff>3352800</xdr:colOff>
      <xdr:row>237</xdr:row>
      <xdr:rowOff>152400</xdr:rowOff>
    </xdr:to>
    <xdr:sp macro="" textlink="">
      <xdr:nvSpPr>
        <xdr:cNvPr id="3685" name="3684 Flecha izquierda">
          <a:hlinkClick xmlns:r="http://schemas.openxmlformats.org/officeDocument/2006/relationships" r:id="rId3"/>
          <a:extLst>
            <a:ext uri="{FF2B5EF4-FFF2-40B4-BE49-F238E27FC236}">
              <a16:creationId xmlns:a16="http://schemas.microsoft.com/office/drawing/2014/main" id="{00000000-0008-0000-0000-0000650E0000}"/>
            </a:ext>
          </a:extLst>
        </xdr:cNvPr>
        <xdr:cNvSpPr/>
      </xdr:nvSpPr>
      <xdr:spPr>
        <a:xfrm>
          <a:off x="8858250" y="697420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243</xdr:row>
      <xdr:rowOff>47625</xdr:rowOff>
    </xdr:from>
    <xdr:to>
      <xdr:col>8</xdr:col>
      <xdr:colOff>3352800</xdr:colOff>
      <xdr:row>243</xdr:row>
      <xdr:rowOff>152400</xdr:rowOff>
    </xdr:to>
    <xdr:sp macro="" textlink="">
      <xdr:nvSpPr>
        <xdr:cNvPr id="3686" name="3685 Flecha izquierda">
          <a:hlinkClick xmlns:r="http://schemas.openxmlformats.org/officeDocument/2006/relationships" r:id="rId3"/>
          <a:extLst>
            <a:ext uri="{FF2B5EF4-FFF2-40B4-BE49-F238E27FC236}">
              <a16:creationId xmlns:a16="http://schemas.microsoft.com/office/drawing/2014/main" id="{00000000-0008-0000-0000-0000660E0000}"/>
            </a:ext>
          </a:extLst>
        </xdr:cNvPr>
        <xdr:cNvSpPr/>
      </xdr:nvSpPr>
      <xdr:spPr>
        <a:xfrm>
          <a:off x="8858250" y="7205662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247</xdr:row>
      <xdr:rowOff>47625</xdr:rowOff>
    </xdr:from>
    <xdr:to>
      <xdr:col>8</xdr:col>
      <xdr:colOff>3352800</xdr:colOff>
      <xdr:row>247</xdr:row>
      <xdr:rowOff>152400</xdr:rowOff>
    </xdr:to>
    <xdr:sp macro="" textlink="">
      <xdr:nvSpPr>
        <xdr:cNvPr id="3687" name="3686 Flecha izquierda">
          <a:hlinkClick xmlns:r="http://schemas.openxmlformats.org/officeDocument/2006/relationships" r:id="rId3"/>
          <a:extLst>
            <a:ext uri="{FF2B5EF4-FFF2-40B4-BE49-F238E27FC236}">
              <a16:creationId xmlns:a16="http://schemas.microsoft.com/office/drawing/2014/main" id="{00000000-0008-0000-0000-0000670E0000}"/>
            </a:ext>
          </a:extLst>
        </xdr:cNvPr>
        <xdr:cNvSpPr/>
      </xdr:nvSpPr>
      <xdr:spPr>
        <a:xfrm>
          <a:off x="8858250" y="7468552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250</xdr:row>
      <xdr:rowOff>47625</xdr:rowOff>
    </xdr:from>
    <xdr:to>
      <xdr:col>8</xdr:col>
      <xdr:colOff>3352800</xdr:colOff>
      <xdr:row>250</xdr:row>
      <xdr:rowOff>152400</xdr:rowOff>
    </xdr:to>
    <xdr:sp macro="" textlink="">
      <xdr:nvSpPr>
        <xdr:cNvPr id="3688" name="3687 Flecha izquierda">
          <a:hlinkClick xmlns:r="http://schemas.openxmlformats.org/officeDocument/2006/relationships" r:id="rId3"/>
          <a:extLst>
            <a:ext uri="{FF2B5EF4-FFF2-40B4-BE49-F238E27FC236}">
              <a16:creationId xmlns:a16="http://schemas.microsoft.com/office/drawing/2014/main" id="{00000000-0008-0000-0000-0000680E0000}"/>
            </a:ext>
          </a:extLst>
        </xdr:cNvPr>
        <xdr:cNvSpPr/>
      </xdr:nvSpPr>
      <xdr:spPr>
        <a:xfrm>
          <a:off x="8858250" y="758571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252</xdr:row>
      <xdr:rowOff>47625</xdr:rowOff>
    </xdr:from>
    <xdr:to>
      <xdr:col>8</xdr:col>
      <xdr:colOff>3352800</xdr:colOff>
      <xdr:row>252</xdr:row>
      <xdr:rowOff>152400</xdr:rowOff>
    </xdr:to>
    <xdr:sp macro="" textlink="">
      <xdr:nvSpPr>
        <xdr:cNvPr id="3689" name="3688 Flecha izquierda">
          <a:hlinkClick xmlns:r="http://schemas.openxmlformats.org/officeDocument/2006/relationships" r:id="rId3"/>
          <a:extLst>
            <a:ext uri="{FF2B5EF4-FFF2-40B4-BE49-F238E27FC236}">
              <a16:creationId xmlns:a16="http://schemas.microsoft.com/office/drawing/2014/main" id="{00000000-0008-0000-0000-0000690E0000}"/>
            </a:ext>
          </a:extLst>
        </xdr:cNvPr>
        <xdr:cNvSpPr/>
      </xdr:nvSpPr>
      <xdr:spPr>
        <a:xfrm>
          <a:off x="8858250" y="7630477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302</xdr:row>
      <xdr:rowOff>47625</xdr:rowOff>
    </xdr:from>
    <xdr:to>
      <xdr:col>8</xdr:col>
      <xdr:colOff>3352800</xdr:colOff>
      <xdr:row>302</xdr:row>
      <xdr:rowOff>152400</xdr:rowOff>
    </xdr:to>
    <xdr:sp macro="" textlink="">
      <xdr:nvSpPr>
        <xdr:cNvPr id="3690" name="3689 Flecha izquierda">
          <a:hlinkClick xmlns:r="http://schemas.openxmlformats.org/officeDocument/2006/relationships" r:id="rId3"/>
          <a:extLst>
            <a:ext uri="{FF2B5EF4-FFF2-40B4-BE49-F238E27FC236}">
              <a16:creationId xmlns:a16="http://schemas.microsoft.com/office/drawing/2014/main" id="{00000000-0008-0000-0000-00006A0E0000}"/>
            </a:ext>
          </a:extLst>
        </xdr:cNvPr>
        <xdr:cNvSpPr/>
      </xdr:nvSpPr>
      <xdr:spPr>
        <a:xfrm>
          <a:off x="8858250" y="9773602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310</xdr:row>
      <xdr:rowOff>47625</xdr:rowOff>
    </xdr:from>
    <xdr:to>
      <xdr:col>8</xdr:col>
      <xdr:colOff>3352800</xdr:colOff>
      <xdr:row>310</xdr:row>
      <xdr:rowOff>152400</xdr:rowOff>
    </xdr:to>
    <xdr:sp macro="" textlink="">
      <xdr:nvSpPr>
        <xdr:cNvPr id="3691" name="3690 Flecha izquierda">
          <a:hlinkClick xmlns:r="http://schemas.openxmlformats.org/officeDocument/2006/relationships" r:id="rId3"/>
          <a:extLst>
            <a:ext uri="{FF2B5EF4-FFF2-40B4-BE49-F238E27FC236}">
              <a16:creationId xmlns:a16="http://schemas.microsoft.com/office/drawing/2014/main" id="{00000000-0008-0000-0000-00006B0E0000}"/>
            </a:ext>
          </a:extLst>
        </xdr:cNvPr>
        <xdr:cNvSpPr/>
      </xdr:nvSpPr>
      <xdr:spPr>
        <a:xfrm>
          <a:off x="8858250" y="1005268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312</xdr:row>
      <xdr:rowOff>47625</xdr:rowOff>
    </xdr:from>
    <xdr:to>
      <xdr:col>8</xdr:col>
      <xdr:colOff>3352800</xdr:colOff>
      <xdr:row>312</xdr:row>
      <xdr:rowOff>152400</xdr:rowOff>
    </xdr:to>
    <xdr:sp macro="" textlink="">
      <xdr:nvSpPr>
        <xdr:cNvPr id="3692" name="3691 Flecha izquierda">
          <a:hlinkClick xmlns:r="http://schemas.openxmlformats.org/officeDocument/2006/relationships" r:id="rId3"/>
          <a:extLst>
            <a:ext uri="{FF2B5EF4-FFF2-40B4-BE49-F238E27FC236}">
              <a16:creationId xmlns:a16="http://schemas.microsoft.com/office/drawing/2014/main" id="{00000000-0008-0000-0000-00006C0E0000}"/>
            </a:ext>
          </a:extLst>
        </xdr:cNvPr>
        <xdr:cNvSpPr/>
      </xdr:nvSpPr>
      <xdr:spPr>
        <a:xfrm>
          <a:off x="8858250" y="1012126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314</xdr:row>
      <xdr:rowOff>47625</xdr:rowOff>
    </xdr:from>
    <xdr:to>
      <xdr:col>8</xdr:col>
      <xdr:colOff>3352800</xdr:colOff>
      <xdr:row>314</xdr:row>
      <xdr:rowOff>152400</xdr:rowOff>
    </xdr:to>
    <xdr:sp macro="" textlink="">
      <xdr:nvSpPr>
        <xdr:cNvPr id="3693" name="3692 Flecha izquierda">
          <a:hlinkClick xmlns:r="http://schemas.openxmlformats.org/officeDocument/2006/relationships" r:id="rId3"/>
          <a:extLst>
            <a:ext uri="{FF2B5EF4-FFF2-40B4-BE49-F238E27FC236}">
              <a16:creationId xmlns:a16="http://schemas.microsoft.com/office/drawing/2014/main" id="{00000000-0008-0000-0000-00006D0E0000}"/>
            </a:ext>
          </a:extLst>
        </xdr:cNvPr>
        <xdr:cNvSpPr/>
      </xdr:nvSpPr>
      <xdr:spPr>
        <a:xfrm>
          <a:off x="8858250" y="10206037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316</xdr:row>
      <xdr:rowOff>47625</xdr:rowOff>
    </xdr:from>
    <xdr:to>
      <xdr:col>8</xdr:col>
      <xdr:colOff>3352800</xdr:colOff>
      <xdr:row>316</xdr:row>
      <xdr:rowOff>152400</xdr:rowOff>
    </xdr:to>
    <xdr:sp macro="" textlink="">
      <xdr:nvSpPr>
        <xdr:cNvPr id="3694" name="3693 Flecha izquierda">
          <a:hlinkClick xmlns:r="http://schemas.openxmlformats.org/officeDocument/2006/relationships" r:id="rId3"/>
          <a:extLst>
            <a:ext uri="{FF2B5EF4-FFF2-40B4-BE49-F238E27FC236}">
              <a16:creationId xmlns:a16="http://schemas.microsoft.com/office/drawing/2014/main" id="{00000000-0008-0000-0000-00006E0E0000}"/>
            </a:ext>
          </a:extLst>
        </xdr:cNvPr>
        <xdr:cNvSpPr/>
      </xdr:nvSpPr>
      <xdr:spPr>
        <a:xfrm>
          <a:off x="8858250" y="1025842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322</xdr:row>
      <xdr:rowOff>47625</xdr:rowOff>
    </xdr:from>
    <xdr:to>
      <xdr:col>8</xdr:col>
      <xdr:colOff>3352800</xdr:colOff>
      <xdr:row>322</xdr:row>
      <xdr:rowOff>152400</xdr:rowOff>
    </xdr:to>
    <xdr:sp macro="" textlink="">
      <xdr:nvSpPr>
        <xdr:cNvPr id="3695" name="3694 Flecha izquierda">
          <a:hlinkClick xmlns:r="http://schemas.openxmlformats.org/officeDocument/2006/relationships" r:id="rId3"/>
          <a:extLst>
            <a:ext uri="{FF2B5EF4-FFF2-40B4-BE49-F238E27FC236}">
              <a16:creationId xmlns:a16="http://schemas.microsoft.com/office/drawing/2014/main" id="{00000000-0008-0000-0000-00006F0E0000}"/>
            </a:ext>
          </a:extLst>
        </xdr:cNvPr>
        <xdr:cNvSpPr/>
      </xdr:nvSpPr>
      <xdr:spPr>
        <a:xfrm>
          <a:off x="8858250" y="1052131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325</xdr:row>
      <xdr:rowOff>47625</xdr:rowOff>
    </xdr:from>
    <xdr:to>
      <xdr:col>8</xdr:col>
      <xdr:colOff>3352800</xdr:colOff>
      <xdr:row>325</xdr:row>
      <xdr:rowOff>152400</xdr:rowOff>
    </xdr:to>
    <xdr:sp macro="" textlink="">
      <xdr:nvSpPr>
        <xdr:cNvPr id="3696" name="3695 Flecha izquierda">
          <a:hlinkClick xmlns:r="http://schemas.openxmlformats.org/officeDocument/2006/relationships" r:id="rId3"/>
          <a:extLst>
            <a:ext uri="{FF2B5EF4-FFF2-40B4-BE49-F238E27FC236}">
              <a16:creationId xmlns:a16="http://schemas.microsoft.com/office/drawing/2014/main" id="{00000000-0008-0000-0000-0000700E0000}"/>
            </a:ext>
          </a:extLst>
        </xdr:cNvPr>
        <xdr:cNvSpPr/>
      </xdr:nvSpPr>
      <xdr:spPr>
        <a:xfrm>
          <a:off x="8858250" y="1062228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327</xdr:row>
      <xdr:rowOff>47625</xdr:rowOff>
    </xdr:from>
    <xdr:to>
      <xdr:col>8</xdr:col>
      <xdr:colOff>3352800</xdr:colOff>
      <xdr:row>327</xdr:row>
      <xdr:rowOff>152400</xdr:rowOff>
    </xdr:to>
    <xdr:sp macro="" textlink="">
      <xdr:nvSpPr>
        <xdr:cNvPr id="3697" name="3696 Flecha izquierda">
          <a:hlinkClick xmlns:r="http://schemas.openxmlformats.org/officeDocument/2006/relationships" r:id="rId3"/>
          <a:extLst>
            <a:ext uri="{FF2B5EF4-FFF2-40B4-BE49-F238E27FC236}">
              <a16:creationId xmlns:a16="http://schemas.microsoft.com/office/drawing/2014/main" id="{00000000-0008-0000-0000-0000710E0000}"/>
            </a:ext>
          </a:extLst>
        </xdr:cNvPr>
        <xdr:cNvSpPr/>
      </xdr:nvSpPr>
      <xdr:spPr>
        <a:xfrm>
          <a:off x="8858250" y="1069086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330</xdr:row>
      <xdr:rowOff>47625</xdr:rowOff>
    </xdr:from>
    <xdr:to>
      <xdr:col>8</xdr:col>
      <xdr:colOff>3352800</xdr:colOff>
      <xdr:row>330</xdr:row>
      <xdr:rowOff>152400</xdr:rowOff>
    </xdr:to>
    <xdr:sp macro="" textlink="">
      <xdr:nvSpPr>
        <xdr:cNvPr id="3698" name="3697 Flecha izquierda">
          <a:hlinkClick xmlns:r="http://schemas.openxmlformats.org/officeDocument/2006/relationships" r:id="rId3"/>
          <a:extLst>
            <a:ext uri="{FF2B5EF4-FFF2-40B4-BE49-F238E27FC236}">
              <a16:creationId xmlns:a16="http://schemas.microsoft.com/office/drawing/2014/main" id="{00000000-0008-0000-0000-0000720E0000}"/>
            </a:ext>
          </a:extLst>
        </xdr:cNvPr>
        <xdr:cNvSpPr/>
      </xdr:nvSpPr>
      <xdr:spPr>
        <a:xfrm>
          <a:off x="8858250" y="1082421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332</xdr:row>
      <xdr:rowOff>47625</xdr:rowOff>
    </xdr:from>
    <xdr:to>
      <xdr:col>8</xdr:col>
      <xdr:colOff>3352800</xdr:colOff>
      <xdr:row>332</xdr:row>
      <xdr:rowOff>152400</xdr:rowOff>
    </xdr:to>
    <xdr:sp macro="" textlink="">
      <xdr:nvSpPr>
        <xdr:cNvPr id="3699" name="3698 Flecha izquierda">
          <a:hlinkClick xmlns:r="http://schemas.openxmlformats.org/officeDocument/2006/relationships" r:id="rId3"/>
          <a:extLst>
            <a:ext uri="{FF2B5EF4-FFF2-40B4-BE49-F238E27FC236}">
              <a16:creationId xmlns:a16="http://schemas.microsoft.com/office/drawing/2014/main" id="{00000000-0008-0000-0000-0000730E0000}"/>
            </a:ext>
          </a:extLst>
        </xdr:cNvPr>
        <xdr:cNvSpPr/>
      </xdr:nvSpPr>
      <xdr:spPr>
        <a:xfrm>
          <a:off x="8858250" y="10876597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1</xdr:rowOff>
    </xdr:from>
    <xdr:to>
      <xdr:col>7</xdr:col>
      <xdr:colOff>0</xdr:colOff>
      <xdr:row>13</xdr:row>
      <xdr:rowOff>1</xdr:rowOff>
    </xdr:to>
    <xdr:sp macro="" textlink="">
      <xdr:nvSpPr>
        <xdr:cNvPr id="13" name="12 Rectángulo redondeado">
          <a:extLst>
            <a:ext uri="{FF2B5EF4-FFF2-40B4-BE49-F238E27FC236}">
              <a16:creationId xmlns:a16="http://schemas.microsoft.com/office/drawing/2014/main" id="{00000000-0008-0000-0100-00000D000000}"/>
            </a:ext>
          </a:extLst>
        </xdr:cNvPr>
        <xdr:cNvSpPr/>
      </xdr:nvSpPr>
      <xdr:spPr>
        <a:xfrm>
          <a:off x="180975" y="209551"/>
          <a:ext cx="4572000" cy="2514600"/>
        </a:xfrm>
        <a:prstGeom prst="roundRect">
          <a:avLst>
            <a:gd name="adj" fmla="val 4979"/>
          </a:avLst>
        </a:prstGeom>
        <a:solidFill>
          <a:schemeClr val="accent3">
            <a:lumMod val="20000"/>
            <a:lumOff val="80000"/>
            <a:alpha val="30000"/>
          </a:schemeClr>
        </a:solidFill>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0</xdr:colOff>
      <xdr:row>1</xdr:row>
      <xdr:rowOff>0</xdr:rowOff>
    </xdr:from>
    <xdr:to>
      <xdr:col>14</xdr:col>
      <xdr:colOff>0</xdr:colOff>
      <xdr:row>13</xdr:row>
      <xdr:rowOff>0</xdr:rowOff>
    </xdr:to>
    <xdr:sp macro="" textlink="">
      <xdr:nvSpPr>
        <xdr:cNvPr id="14" name="13 Rectángulo redondeado">
          <a:extLst>
            <a:ext uri="{FF2B5EF4-FFF2-40B4-BE49-F238E27FC236}">
              <a16:creationId xmlns:a16="http://schemas.microsoft.com/office/drawing/2014/main" id="{00000000-0008-0000-0100-00000E000000}"/>
            </a:ext>
          </a:extLst>
        </xdr:cNvPr>
        <xdr:cNvSpPr/>
      </xdr:nvSpPr>
      <xdr:spPr>
        <a:xfrm>
          <a:off x="5065568" y="207818"/>
          <a:ext cx="4572000" cy="2493818"/>
        </a:xfrm>
        <a:prstGeom prst="roundRect">
          <a:avLst>
            <a:gd name="adj" fmla="val 4979"/>
          </a:avLst>
        </a:prstGeom>
        <a:solidFill>
          <a:srgbClr val="DCE6F4">
            <a:alpha val="30196"/>
          </a:srgbClr>
        </a:solidFill>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es-CO" sz="1100"/>
        </a:p>
      </xdr:txBody>
    </xdr:sp>
    <xdr:clientData/>
  </xdr:twoCellAnchor>
  <xdr:twoCellAnchor>
    <xdr:from>
      <xdr:col>0</xdr:col>
      <xdr:colOff>177246</xdr:colOff>
      <xdr:row>1</xdr:row>
      <xdr:rowOff>73211</xdr:rowOff>
    </xdr:from>
    <xdr:to>
      <xdr:col>7</xdr:col>
      <xdr:colOff>19050</xdr:colOff>
      <xdr:row>10</xdr:row>
      <xdr:rowOff>187452</xdr:rowOff>
    </xdr:to>
    <xdr:grpSp>
      <xdr:nvGrpSpPr>
        <xdr:cNvPr id="15" name="14 Grupo">
          <a:extLst>
            <a:ext uri="{FF2B5EF4-FFF2-40B4-BE49-F238E27FC236}">
              <a16:creationId xmlns:a16="http://schemas.microsoft.com/office/drawing/2014/main" id="{00000000-0008-0000-0100-00000F000000}"/>
            </a:ext>
          </a:extLst>
        </xdr:cNvPr>
        <xdr:cNvGrpSpPr/>
      </xdr:nvGrpSpPr>
      <xdr:grpSpPr>
        <a:xfrm>
          <a:off x="177246" y="281029"/>
          <a:ext cx="4595645" cy="1984605"/>
          <a:chOff x="177246" y="282761"/>
          <a:chExt cx="4594779" cy="2000191"/>
        </a:xfrm>
      </xdr:grpSpPr>
      <xdr:pic>
        <xdr:nvPicPr>
          <xdr:cNvPr id="5" name="4 Imagen">
            <a:hlinkClick xmlns:r="http://schemas.openxmlformats.org/officeDocument/2006/relationships" r:id="rId1"/>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654911" y="619127"/>
            <a:ext cx="1631214" cy="1663825"/>
          </a:xfrm>
          <a:prstGeom prst="rect">
            <a:avLst/>
          </a:prstGeom>
        </xdr:spPr>
      </xdr:pic>
      <xdr:sp macro="" textlink="">
        <xdr:nvSpPr>
          <xdr:cNvPr id="6" name="5 CuadroTexto">
            <a:hlinkClick xmlns:r="http://schemas.openxmlformats.org/officeDocument/2006/relationships" r:id="rId1"/>
            <a:extLst>
              <a:ext uri="{FF2B5EF4-FFF2-40B4-BE49-F238E27FC236}">
                <a16:creationId xmlns:a16="http://schemas.microsoft.com/office/drawing/2014/main" id="{00000000-0008-0000-0100-000006000000}"/>
              </a:ext>
            </a:extLst>
          </xdr:cNvPr>
          <xdr:cNvSpPr txBox="1"/>
        </xdr:nvSpPr>
        <xdr:spPr>
          <a:xfrm>
            <a:off x="177246" y="282761"/>
            <a:ext cx="4594779" cy="4030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400" b="1">
                <a:solidFill>
                  <a:schemeClr val="accent3">
                    <a:lumMod val="50000"/>
                  </a:schemeClr>
                </a:solidFill>
                <a:latin typeface="Arial Narrow" panose="020B0606020202030204" pitchFamily="34" charset="0"/>
              </a:rPr>
              <a:t>LISTADO</a:t>
            </a:r>
            <a:r>
              <a:rPr lang="es-CO" sz="1400" b="1" baseline="0">
                <a:solidFill>
                  <a:schemeClr val="accent3">
                    <a:lumMod val="50000"/>
                  </a:schemeClr>
                </a:solidFill>
                <a:latin typeface="Arial Narrow" panose="020B0606020202030204" pitchFamily="34" charset="0"/>
              </a:rPr>
              <a:t> DE DOCUMENTOS PARA ANULACIÓN</a:t>
            </a:r>
            <a:endParaRPr lang="es-CO" sz="1400" b="1">
              <a:solidFill>
                <a:schemeClr val="accent3">
                  <a:lumMod val="50000"/>
                </a:schemeClr>
              </a:solidFill>
              <a:latin typeface="Arial Narrow" panose="020B0606020202030204" pitchFamily="34" charset="0"/>
            </a:endParaRPr>
          </a:p>
        </xdr:txBody>
      </xdr:sp>
    </xdr:grpSp>
    <xdr:clientData/>
  </xdr:twoCellAnchor>
  <xdr:twoCellAnchor>
    <xdr:from>
      <xdr:col>9</xdr:col>
      <xdr:colOff>628650</xdr:colOff>
      <xdr:row>1</xdr:row>
      <xdr:rowOff>76200</xdr:rowOff>
    </xdr:from>
    <xdr:to>
      <xdr:col>12</xdr:col>
      <xdr:colOff>142876</xdr:colOff>
      <xdr:row>10</xdr:row>
      <xdr:rowOff>142875</xdr:rowOff>
    </xdr:to>
    <xdr:grpSp>
      <xdr:nvGrpSpPr>
        <xdr:cNvPr id="12" name="11 Grupo">
          <a:hlinkClick xmlns:r="http://schemas.openxmlformats.org/officeDocument/2006/relationships" r:id="rId3"/>
          <a:extLst>
            <a:ext uri="{FF2B5EF4-FFF2-40B4-BE49-F238E27FC236}">
              <a16:creationId xmlns:a16="http://schemas.microsoft.com/office/drawing/2014/main" id="{00000000-0008-0000-0100-00000C000000}"/>
            </a:ext>
          </a:extLst>
        </xdr:cNvPr>
        <xdr:cNvGrpSpPr/>
      </xdr:nvGrpSpPr>
      <xdr:grpSpPr>
        <a:xfrm>
          <a:off x="6456218" y="284018"/>
          <a:ext cx="1800226" cy="1937039"/>
          <a:chOff x="447675" y="3267075"/>
          <a:chExt cx="1800226" cy="1952625"/>
        </a:xfrm>
      </xdr:grpSpPr>
      <xdr:pic>
        <xdr:nvPicPr>
          <xdr:cNvPr id="10" name="9 Imagen">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4" cstate="print">
            <a:extLst>
              <a:ext uri="{BEBA8EAE-BF5A-486C-A8C5-ECC9F3942E4B}">
                <a14:imgProps xmlns:a14="http://schemas.microsoft.com/office/drawing/2010/main">
                  <a14:imgLayer r:embed="rId5">
                    <a14:imgEffect>
                      <a14:saturation sat="400000"/>
                    </a14:imgEffect>
                  </a14:imgLayer>
                </a14:imgProps>
              </a:ext>
              <a:ext uri="{28A0092B-C50C-407E-A947-70E740481C1C}">
                <a14:useLocalDpi xmlns:a14="http://schemas.microsoft.com/office/drawing/2010/main" val="0"/>
              </a:ext>
            </a:extLst>
          </a:blip>
          <a:stretch>
            <a:fillRect/>
          </a:stretch>
        </xdr:blipFill>
        <xdr:spPr>
          <a:xfrm>
            <a:off x="581026" y="3695701"/>
            <a:ext cx="1523999" cy="1523999"/>
          </a:xfrm>
          <a:prstGeom prst="rect">
            <a:avLst/>
          </a:prstGeom>
        </xdr:spPr>
      </xdr:pic>
      <xdr:sp macro="" textlink="">
        <xdr:nvSpPr>
          <xdr:cNvPr id="11" name="10 CuadroTexto">
            <a:extLst>
              <a:ext uri="{FF2B5EF4-FFF2-40B4-BE49-F238E27FC236}">
                <a16:creationId xmlns:a16="http://schemas.microsoft.com/office/drawing/2014/main" id="{00000000-0008-0000-0100-00000B000000}"/>
              </a:ext>
            </a:extLst>
          </xdr:cNvPr>
          <xdr:cNvSpPr txBox="1"/>
        </xdr:nvSpPr>
        <xdr:spPr>
          <a:xfrm>
            <a:off x="447675" y="3267075"/>
            <a:ext cx="1800226" cy="408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400" b="1">
                <a:solidFill>
                  <a:schemeClr val="tx2">
                    <a:lumMod val="50000"/>
                  </a:schemeClr>
                </a:solidFill>
                <a:latin typeface="Arial Narrow" panose="020B0606020202030204" pitchFamily="34" charset="0"/>
              </a:rPr>
              <a:t>EMITIR CONCEPTO</a:t>
            </a:r>
          </a:p>
        </xdr:txBody>
      </xdr:sp>
    </xdr:grpSp>
    <xdr:clientData/>
  </xdr:twoCellAnchor>
  <xdr:twoCellAnchor>
    <xdr:from>
      <xdr:col>1</xdr:col>
      <xdr:colOff>0</xdr:colOff>
      <xdr:row>14</xdr:row>
      <xdr:rowOff>0</xdr:rowOff>
    </xdr:from>
    <xdr:to>
      <xdr:col>7</xdr:col>
      <xdr:colOff>0</xdr:colOff>
      <xdr:row>26</xdr:row>
      <xdr:rowOff>0</xdr:rowOff>
    </xdr:to>
    <xdr:sp macro="" textlink="">
      <xdr:nvSpPr>
        <xdr:cNvPr id="17" name="16 Rectángulo redondeado">
          <a:extLst>
            <a:ext uri="{FF2B5EF4-FFF2-40B4-BE49-F238E27FC236}">
              <a16:creationId xmlns:a16="http://schemas.microsoft.com/office/drawing/2014/main" id="{00000000-0008-0000-0100-000011000000}"/>
            </a:ext>
          </a:extLst>
        </xdr:cNvPr>
        <xdr:cNvSpPr/>
      </xdr:nvSpPr>
      <xdr:spPr>
        <a:xfrm>
          <a:off x="180975" y="2933700"/>
          <a:ext cx="4572000" cy="2514600"/>
        </a:xfrm>
        <a:prstGeom prst="roundRect">
          <a:avLst>
            <a:gd name="adj" fmla="val 4979"/>
          </a:avLst>
        </a:prstGeom>
        <a:noFill/>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0</xdr:colOff>
      <xdr:row>14</xdr:row>
      <xdr:rowOff>16061</xdr:rowOff>
    </xdr:from>
    <xdr:to>
      <xdr:col>7</xdr:col>
      <xdr:colOff>22779</xdr:colOff>
      <xdr:row>16</xdr:row>
      <xdr:rowOff>0</xdr:rowOff>
    </xdr:to>
    <xdr:sp macro="" textlink="">
      <xdr:nvSpPr>
        <xdr:cNvPr id="18" name="17 CuadroTexto">
          <a:extLst>
            <a:ext uri="{FF2B5EF4-FFF2-40B4-BE49-F238E27FC236}">
              <a16:creationId xmlns:a16="http://schemas.microsoft.com/office/drawing/2014/main" id="{00000000-0008-0000-0100-000012000000}"/>
            </a:ext>
          </a:extLst>
        </xdr:cNvPr>
        <xdr:cNvSpPr txBox="1"/>
      </xdr:nvSpPr>
      <xdr:spPr>
        <a:xfrm>
          <a:off x="180975" y="2949761"/>
          <a:ext cx="4594779" cy="4030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400" b="1">
              <a:solidFill>
                <a:schemeClr val="accent2">
                  <a:lumMod val="50000"/>
                </a:schemeClr>
              </a:solidFill>
              <a:latin typeface="Arial Narrow" panose="020B0606020202030204" pitchFamily="34" charset="0"/>
            </a:rPr>
            <a:t>INGRESE A CONSULTAR</a:t>
          </a:r>
          <a:r>
            <a:rPr lang="es-CO" sz="1400" b="1" baseline="0">
              <a:solidFill>
                <a:schemeClr val="accent2">
                  <a:lumMod val="50000"/>
                </a:schemeClr>
              </a:solidFill>
              <a:latin typeface="Arial Narrow" panose="020B0606020202030204" pitchFamily="34" charset="0"/>
            </a:rPr>
            <a:t>  LOS DOCUMENTOS</a:t>
          </a:r>
          <a:endParaRPr lang="es-CO" sz="1400" b="1">
            <a:solidFill>
              <a:schemeClr val="accent2">
                <a:lumMod val="50000"/>
              </a:schemeClr>
            </a:solidFill>
            <a:latin typeface="Arial Narrow" panose="020B0606020202030204" pitchFamily="34" charset="0"/>
          </a:endParaRPr>
        </a:p>
      </xdr:txBody>
    </xdr:sp>
    <xdr:clientData/>
  </xdr:twoCellAnchor>
  <xdr:twoCellAnchor>
    <xdr:from>
      <xdr:col>8</xdr:col>
      <xdr:colOff>0</xdr:colOff>
      <xdr:row>14</xdr:row>
      <xdr:rowOff>0</xdr:rowOff>
    </xdr:from>
    <xdr:to>
      <xdr:col>14</xdr:col>
      <xdr:colOff>0</xdr:colOff>
      <xdr:row>26</xdr:row>
      <xdr:rowOff>0</xdr:rowOff>
    </xdr:to>
    <xdr:sp macro="" textlink="">
      <xdr:nvSpPr>
        <xdr:cNvPr id="19" name="18 Rectángulo redondeado">
          <a:extLst>
            <a:ext uri="{FF2B5EF4-FFF2-40B4-BE49-F238E27FC236}">
              <a16:creationId xmlns:a16="http://schemas.microsoft.com/office/drawing/2014/main" id="{00000000-0008-0000-0100-000013000000}"/>
            </a:ext>
          </a:extLst>
        </xdr:cNvPr>
        <xdr:cNvSpPr/>
      </xdr:nvSpPr>
      <xdr:spPr>
        <a:xfrm>
          <a:off x="5067300" y="2933700"/>
          <a:ext cx="4572000" cy="2514600"/>
        </a:xfrm>
        <a:prstGeom prst="roundRect">
          <a:avLst>
            <a:gd name="adj" fmla="val 4979"/>
          </a:avLst>
        </a:prstGeom>
        <a:noFill/>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CO" sz="1100"/>
        </a:p>
      </xdr:txBody>
    </xdr:sp>
    <xdr:clientData/>
  </xdr:twoCellAnchor>
  <xdr:twoCellAnchor>
    <xdr:from>
      <xdr:col>4</xdr:col>
      <xdr:colOff>1</xdr:colOff>
      <xdr:row>26</xdr:row>
      <xdr:rowOff>0</xdr:rowOff>
    </xdr:from>
    <xdr:to>
      <xdr:col>11</xdr:col>
      <xdr:colOff>1</xdr:colOff>
      <xdr:row>27</xdr:row>
      <xdr:rowOff>200025</xdr:rowOff>
    </xdr:to>
    <xdr:cxnSp macro="">
      <xdr:nvCxnSpPr>
        <xdr:cNvPr id="27" name="26 Conector angular">
          <a:extLst>
            <a:ext uri="{FF2B5EF4-FFF2-40B4-BE49-F238E27FC236}">
              <a16:creationId xmlns:a16="http://schemas.microsoft.com/office/drawing/2014/main" id="{00000000-0008-0000-0100-00001B000000}"/>
            </a:ext>
          </a:extLst>
        </xdr:cNvPr>
        <xdr:cNvCxnSpPr>
          <a:cxnSpLocks/>
          <a:stCxn id="19" idx="2"/>
        </xdr:cNvCxnSpPr>
      </xdr:nvCxnSpPr>
      <xdr:spPr>
        <a:xfrm rot="5400000">
          <a:off x="4705351" y="3209925"/>
          <a:ext cx="409575" cy="4886325"/>
        </a:xfrm>
        <a:prstGeom prst="bentConnector3">
          <a:avLst>
            <a:gd name="adj1" fmla="val 50000"/>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7</xdr:col>
      <xdr:colOff>0</xdr:colOff>
      <xdr:row>20</xdr:row>
      <xdr:rowOff>0</xdr:rowOff>
    </xdr:from>
    <xdr:to>
      <xdr:col>8</xdr:col>
      <xdr:colOff>0</xdr:colOff>
      <xdr:row>20</xdr:row>
      <xdr:rowOff>0</xdr:rowOff>
    </xdr:to>
    <xdr:cxnSp macro="">
      <xdr:nvCxnSpPr>
        <xdr:cNvPr id="36" name="35 Conector recto de flecha">
          <a:extLst>
            <a:ext uri="{FF2B5EF4-FFF2-40B4-BE49-F238E27FC236}">
              <a16:creationId xmlns:a16="http://schemas.microsoft.com/office/drawing/2014/main" id="{00000000-0008-0000-0100-000024000000}"/>
            </a:ext>
          </a:extLst>
        </xdr:cNvPr>
        <xdr:cNvCxnSpPr>
          <a:stCxn id="17" idx="3"/>
          <a:endCxn id="19" idx="1"/>
        </xdr:cNvCxnSpPr>
      </xdr:nvCxnSpPr>
      <xdr:spPr>
        <a:xfrm>
          <a:off x="4754880" y="4191000"/>
          <a:ext cx="316230" cy="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0</xdr:colOff>
      <xdr:row>28</xdr:row>
      <xdr:rowOff>0</xdr:rowOff>
    </xdr:from>
    <xdr:to>
      <xdr:col>7</xdr:col>
      <xdr:colOff>0</xdr:colOff>
      <xdr:row>40</xdr:row>
      <xdr:rowOff>0</xdr:rowOff>
    </xdr:to>
    <xdr:sp macro="" textlink="">
      <xdr:nvSpPr>
        <xdr:cNvPr id="28" name="27 Rectángulo redondeado">
          <a:extLst>
            <a:ext uri="{FF2B5EF4-FFF2-40B4-BE49-F238E27FC236}">
              <a16:creationId xmlns:a16="http://schemas.microsoft.com/office/drawing/2014/main" id="{00000000-0008-0000-0100-00001C000000}"/>
            </a:ext>
          </a:extLst>
        </xdr:cNvPr>
        <xdr:cNvSpPr/>
      </xdr:nvSpPr>
      <xdr:spPr>
        <a:xfrm>
          <a:off x="5065568" y="8728364"/>
          <a:ext cx="4572000" cy="2493818"/>
        </a:xfrm>
        <a:prstGeom prst="roundRect">
          <a:avLst>
            <a:gd name="adj" fmla="val 4979"/>
          </a:avLst>
        </a:prstGeom>
        <a:noFill/>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2</xdr:col>
      <xdr:colOff>476249</xdr:colOff>
      <xdr:row>29</xdr:row>
      <xdr:rowOff>12514</xdr:rowOff>
    </xdr:from>
    <xdr:to>
      <xdr:col>5</xdr:col>
      <xdr:colOff>288938</xdr:colOff>
      <xdr:row>37</xdr:row>
      <xdr:rowOff>174438</xdr:rowOff>
    </xdr:to>
    <xdr:pic>
      <xdr:nvPicPr>
        <xdr:cNvPr id="29" name="28 Imagen">
          <a:hlinkClick xmlns:r="http://schemas.openxmlformats.org/officeDocument/2006/relationships" r:id="rId6"/>
          <a:extLst>
            <a:ext uri="{FF2B5EF4-FFF2-40B4-BE49-F238E27FC236}">
              <a16:creationId xmlns:a16="http://schemas.microsoft.com/office/drawing/2014/main" id="{00000000-0008-0000-0100-00001D000000}"/>
            </a:ext>
          </a:extLst>
        </xdr:cNvPr>
        <xdr:cNvPicPr>
          <a:picLocks noChangeAspect="1"/>
        </xdr:cNvPicPr>
      </xdr:nvPicPr>
      <xdr:blipFill rotWithShape="1">
        <a:blip xmlns:r="http://schemas.openxmlformats.org/officeDocument/2006/relationships" r:embed="rId7" cstate="print">
          <a:clrChange>
            <a:clrFrom>
              <a:srgbClr val="FFFFFF"/>
            </a:clrFrom>
            <a:clrTo>
              <a:srgbClr val="FFFFFF">
                <a:alpha val="0"/>
              </a:srgbClr>
            </a:clrTo>
          </a:clrChange>
          <a:extLst>
            <a:ext uri="{BEBA8EAE-BF5A-486C-A8C5-ECC9F3942E4B}">
              <a14:imgProps xmlns:a14="http://schemas.microsoft.com/office/drawing/2010/main">
                <a14:imgLayer r:embed="rId8">
                  <a14:imgEffect>
                    <a14:brightnessContrast contrast="-40000"/>
                  </a14:imgEffect>
                </a14:imgLayer>
              </a14:imgProps>
            </a:ext>
            <a:ext uri="{28A0092B-C50C-407E-A947-70E740481C1C}">
              <a14:useLocalDpi xmlns:a14="http://schemas.microsoft.com/office/drawing/2010/main" val="0"/>
            </a:ext>
          </a:extLst>
        </a:blip>
        <a:srcRect l="11902" t="7324" r="6921" b="21570"/>
        <a:stretch/>
      </xdr:blipFill>
      <xdr:spPr>
        <a:xfrm>
          <a:off x="6303817" y="8948696"/>
          <a:ext cx="2098689" cy="1824470"/>
        </a:xfrm>
        <a:prstGeom prst="rect">
          <a:avLst/>
        </a:prstGeom>
      </xdr:spPr>
    </xdr:pic>
    <xdr:clientData/>
  </xdr:twoCellAnchor>
  <xdr:twoCellAnchor>
    <xdr:from>
      <xdr:col>1</xdr:col>
      <xdr:colOff>0</xdr:colOff>
      <xdr:row>28</xdr:row>
      <xdr:rowOff>0</xdr:rowOff>
    </xdr:from>
    <xdr:to>
      <xdr:col>6</xdr:col>
      <xdr:colOff>663552</xdr:colOff>
      <xdr:row>29</xdr:row>
      <xdr:rowOff>191757</xdr:rowOff>
    </xdr:to>
    <xdr:sp macro="" textlink="">
      <xdr:nvSpPr>
        <xdr:cNvPr id="30" name="29 CuadroTexto">
          <a:hlinkClick xmlns:r="http://schemas.openxmlformats.org/officeDocument/2006/relationships" r:id="rId1"/>
          <a:extLst>
            <a:ext uri="{FF2B5EF4-FFF2-40B4-BE49-F238E27FC236}">
              <a16:creationId xmlns:a16="http://schemas.microsoft.com/office/drawing/2014/main" id="{00000000-0008-0000-0100-00001E000000}"/>
            </a:ext>
          </a:extLst>
        </xdr:cNvPr>
        <xdr:cNvSpPr txBox="1"/>
      </xdr:nvSpPr>
      <xdr:spPr>
        <a:xfrm>
          <a:off x="5065568" y="8728364"/>
          <a:ext cx="4594779" cy="399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400" b="1">
              <a:solidFill>
                <a:schemeClr val="accent2">
                  <a:lumMod val="50000"/>
                </a:schemeClr>
              </a:solidFill>
              <a:latin typeface="Arial Narrow" panose="020B0606020202030204" pitchFamily="34" charset="0"/>
            </a:rPr>
            <a:t>CONSULTAR</a:t>
          </a:r>
          <a:r>
            <a:rPr lang="es-CO" sz="1400" b="1" baseline="0">
              <a:solidFill>
                <a:schemeClr val="accent2">
                  <a:lumMod val="50000"/>
                </a:schemeClr>
              </a:solidFill>
              <a:latin typeface="Arial Narrow" panose="020B0606020202030204" pitchFamily="34" charset="0"/>
            </a:rPr>
            <a:t> DOCUMENTO</a:t>
          </a:r>
          <a:endParaRPr lang="es-CO" sz="1400" b="1">
            <a:solidFill>
              <a:schemeClr val="accent2">
                <a:lumMod val="50000"/>
              </a:schemeClr>
            </a:solidFill>
            <a:latin typeface="Arial Narrow" panose="020B0606020202030204" pitchFamily="34" charset="0"/>
          </a:endParaRPr>
        </a:p>
      </xdr:txBody>
    </xdr:sp>
    <xdr:clientData/>
  </xdr:twoCellAnchor>
  <xdr:twoCellAnchor>
    <xdr:from>
      <xdr:col>8</xdr:col>
      <xdr:colOff>0</xdr:colOff>
      <xdr:row>28</xdr:row>
      <xdr:rowOff>0</xdr:rowOff>
    </xdr:from>
    <xdr:to>
      <xdr:col>14</xdr:col>
      <xdr:colOff>0</xdr:colOff>
      <xdr:row>40</xdr:row>
      <xdr:rowOff>0</xdr:rowOff>
    </xdr:to>
    <xdr:sp macro="" textlink="">
      <xdr:nvSpPr>
        <xdr:cNvPr id="31" name="30 Rectángulo redondeado">
          <a:extLst>
            <a:ext uri="{FF2B5EF4-FFF2-40B4-BE49-F238E27FC236}">
              <a16:creationId xmlns:a16="http://schemas.microsoft.com/office/drawing/2014/main" id="{00000000-0008-0000-0100-00001F000000}"/>
            </a:ext>
          </a:extLst>
        </xdr:cNvPr>
        <xdr:cNvSpPr/>
      </xdr:nvSpPr>
      <xdr:spPr>
        <a:xfrm>
          <a:off x="5065568" y="5818909"/>
          <a:ext cx="4572000" cy="2493818"/>
        </a:xfrm>
        <a:prstGeom prst="roundRect">
          <a:avLst>
            <a:gd name="adj" fmla="val 4979"/>
          </a:avLst>
        </a:prstGeom>
        <a:solidFill>
          <a:schemeClr val="tx2">
            <a:lumMod val="20000"/>
            <a:lumOff val="80000"/>
          </a:schemeClr>
        </a:solidFill>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0</xdr:colOff>
      <xdr:row>28</xdr:row>
      <xdr:rowOff>0</xdr:rowOff>
    </xdr:from>
    <xdr:to>
      <xdr:col>14</xdr:col>
      <xdr:colOff>0</xdr:colOff>
      <xdr:row>40</xdr:row>
      <xdr:rowOff>0</xdr:rowOff>
    </xdr:to>
    <xdr:sp macro="" textlink="">
      <xdr:nvSpPr>
        <xdr:cNvPr id="32" name="31 Rectángulo redondeado">
          <a:extLst>
            <a:ext uri="{FF2B5EF4-FFF2-40B4-BE49-F238E27FC236}">
              <a16:creationId xmlns:a16="http://schemas.microsoft.com/office/drawing/2014/main" id="{00000000-0008-0000-0100-000020000000}"/>
            </a:ext>
          </a:extLst>
        </xdr:cNvPr>
        <xdr:cNvSpPr/>
      </xdr:nvSpPr>
      <xdr:spPr>
        <a:xfrm>
          <a:off x="5065568" y="8728364"/>
          <a:ext cx="4572000" cy="2493818"/>
        </a:xfrm>
        <a:prstGeom prst="roundRect">
          <a:avLst>
            <a:gd name="adj" fmla="val 4979"/>
          </a:avLst>
        </a:prstGeom>
        <a:noFill/>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s-CO" sz="2000" b="0">
              <a:solidFill>
                <a:schemeClr val="accent1">
                  <a:lumMod val="50000"/>
                </a:schemeClr>
              </a:solidFill>
              <a:latin typeface="Arial Narrow" panose="020B0606020202030204" pitchFamily="34" charset="0"/>
            </a:rPr>
            <a:t>¡GRACIAS POR SU PARTICIPACIÓN!</a:t>
          </a:r>
          <a:endParaRPr lang="es-CO" sz="1050" b="0">
            <a:solidFill>
              <a:schemeClr val="accent1">
                <a:lumMod val="50000"/>
              </a:schemeClr>
            </a:solidFill>
            <a:latin typeface="Arial Narrow" panose="020B0606020202030204" pitchFamily="34" charset="0"/>
          </a:endParaRPr>
        </a:p>
        <a:p>
          <a:pPr algn="ctr"/>
          <a:endParaRPr lang="es-CO" sz="1100" b="1">
            <a:solidFill>
              <a:schemeClr val="accent1">
                <a:lumMod val="50000"/>
              </a:schemeClr>
            </a:solidFill>
            <a:latin typeface="Arial Narrow" panose="020B0606020202030204" pitchFamily="34" charset="0"/>
          </a:endParaRPr>
        </a:p>
        <a:p>
          <a:pPr algn="ctr"/>
          <a:endParaRPr lang="es-CO" sz="1100" b="1">
            <a:solidFill>
              <a:schemeClr val="accent1">
                <a:lumMod val="50000"/>
              </a:schemeClr>
            </a:solidFill>
            <a:latin typeface="Arial Narrow" panose="020B0606020202030204" pitchFamily="34" charset="0"/>
          </a:endParaRPr>
        </a:p>
        <a:p>
          <a:pPr algn="ctr"/>
          <a:r>
            <a:rPr lang="es-CO" sz="1100" b="0">
              <a:solidFill>
                <a:schemeClr val="accent1">
                  <a:lumMod val="50000"/>
                </a:schemeClr>
              </a:solidFill>
              <a:latin typeface="Arial Narrow" panose="020B0606020202030204" pitchFamily="34" charset="0"/>
            </a:rPr>
            <a:t>Para ICONTEC es muy importante</a:t>
          </a:r>
          <a:r>
            <a:rPr lang="es-CO" sz="1100" b="0" baseline="0">
              <a:solidFill>
                <a:schemeClr val="accent1">
                  <a:lumMod val="50000"/>
                </a:schemeClr>
              </a:solidFill>
              <a:latin typeface="Arial Narrow" panose="020B0606020202030204" pitchFamily="34" charset="0"/>
            </a:rPr>
            <a:t> su participación en  este proceso de revisión sistemática de documentos normativos. </a:t>
          </a:r>
        </a:p>
        <a:p>
          <a:pPr algn="ctr"/>
          <a:r>
            <a:rPr lang="es-CO" sz="1100" b="0" baseline="0">
              <a:solidFill>
                <a:schemeClr val="accent1">
                  <a:lumMod val="50000"/>
                </a:schemeClr>
              </a:solidFill>
              <a:latin typeface="Arial Narrow" panose="020B0606020202030204" pitchFamily="34" charset="0"/>
            </a:rPr>
            <a:t>Una vez diligenciado este archivo, </a:t>
          </a:r>
          <a:r>
            <a:rPr lang="es-CO" sz="1100" b="0" baseline="0">
              <a:solidFill>
                <a:schemeClr val="accent1">
                  <a:lumMod val="50000"/>
                </a:schemeClr>
              </a:solidFill>
              <a:effectLst/>
              <a:latin typeface="+mn-lt"/>
              <a:ea typeface="+mn-ea"/>
              <a:cs typeface="+mn-cs"/>
            </a:rPr>
            <a:t>por favor </a:t>
          </a:r>
          <a:r>
            <a:rPr lang="es-CO" sz="1100" b="0" baseline="0">
              <a:solidFill>
                <a:schemeClr val="accent1">
                  <a:lumMod val="50000"/>
                </a:schemeClr>
              </a:solidFill>
              <a:latin typeface="Arial Narrow" panose="020B0606020202030204" pitchFamily="34" charset="0"/>
            </a:rPr>
            <a:t>guardelo y envielo al correo revisionsistematica@icontec.org</a:t>
          </a:r>
          <a:endParaRPr lang="es-CO" sz="1100" b="0">
            <a:solidFill>
              <a:schemeClr val="accent1">
                <a:lumMod val="50000"/>
              </a:schemeClr>
            </a:solidFill>
            <a:latin typeface="Arial Narrow" panose="020B0606020202030204" pitchFamily="34" charset="0"/>
          </a:endParaRPr>
        </a:p>
      </xdr:txBody>
    </xdr:sp>
    <xdr:clientData/>
  </xdr:twoCellAnchor>
  <xdr:twoCellAnchor editAs="oneCell">
    <xdr:from>
      <xdr:col>8</xdr:col>
      <xdr:colOff>415637</xdr:colOff>
      <xdr:row>18</xdr:row>
      <xdr:rowOff>25978</xdr:rowOff>
    </xdr:from>
    <xdr:to>
      <xdr:col>13</xdr:col>
      <xdr:colOff>351820</xdr:colOff>
      <xdr:row>25</xdr:row>
      <xdr:rowOff>112567</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9"/>
        <a:srcRect b="18025"/>
        <a:stretch/>
      </xdr:blipFill>
      <xdr:spPr>
        <a:xfrm>
          <a:off x="5481205" y="3766705"/>
          <a:ext cx="3746183" cy="1541317"/>
        </a:xfrm>
        <a:prstGeom prst="rect">
          <a:avLst/>
        </a:prstGeom>
        <a:effectLst>
          <a:outerShdw blurRad="63500" sx="102000" sy="102000" algn="ctr" rotWithShape="0">
            <a:prstClr val="black">
              <a:alpha val="40000"/>
            </a:prstClr>
          </a:outerShdw>
        </a:effectLst>
      </xdr:spPr>
    </xdr:pic>
    <xdr:clientData/>
  </xdr:twoCellAnchor>
  <xdr:twoCellAnchor>
    <xdr:from>
      <xdr:col>8</xdr:col>
      <xdr:colOff>43294</xdr:colOff>
      <xdr:row>14</xdr:row>
      <xdr:rowOff>69272</xdr:rowOff>
    </xdr:from>
    <xdr:to>
      <xdr:col>13</xdr:col>
      <xdr:colOff>727363</xdr:colOff>
      <xdr:row>18</xdr:row>
      <xdr:rowOff>17318</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5108862" y="2978727"/>
          <a:ext cx="4494069" cy="7793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latin typeface="Arial Narrow" panose="020B0606020202030204" pitchFamily="34" charset="0"/>
            </a:rPr>
            <a:t>En la nueva página de clic en el botón </a:t>
          </a:r>
          <a:r>
            <a:rPr lang="es-CO" sz="1100" b="1">
              <a:solidFill>
                <a:srgbClr val="0070C0"/>
              </a:solidFill>
              <a:latin typeface="Arial Narrow" panose="020B0606020202030204" pitchFamily="34" charset="0"/>
            </a:rPr>
            <a:t>exhibir todas las normas de la colección</a:t>
          </a:r>
          <a:r>
            <a:rPr lang="es-CO" sz="1100">
              <a:latin typeface="Arial Narrow" panose="020B0606020202030204" pitchFamily="34" charset="0"/>
            </a:rPr>
            <a:t>, encontrará el listado de los documentos puestos a consideración para anular. Para consultar el documento de su interes de clic en el título o el número, se mostrará el resumen del documento, de clic en el botón </a:t>
          </a:r>
          <a:r>
            <a:rPr lang="es-CO" sz="1100" b="1">
              <a:solidFill>
                <a:srgbClr val="0070C0"/>
              </a:solidFill>
              <a:latin typeface="Arial Narrow" panose="020B0606020202030204" pitchFamily="34" charset="0"/>
            </a:rPr>
            <a:t>Visualizar esta norma</a:t>
          </a:r>
        </a:p>
      </xdr:txBody>
    </xdr:sp>
    <xdr:clientData/>
  </xdr:twoCellAnchor>
  <xdr:twoCellAnchor editAs="oneCell">
    <xdr:from>
      <xdr:col>1</xdr:col>
      <xdr:colOff>121228</xdr:colOff>
      <xdr:row>18</xdr:row>
      <xdr:rowOff>134702</xdr:rowOff>
    </xdr:from>
    <xdr:to>
      <xdr:col>3</xdr:col>
      <xdr:colOff>744682</xdr:colOff>
      <xdr:row>24</xdr:row>
      <xdr:rowOff>160193</xdr:rowOff>
    </xdr:to>
    <xdr:pic>
      <xdr:nvPicPr>
        <xdr:cNvPr id="7" name="Imagen 6">
          <a:extLst>
            <a:ext uri="{FF2B5EF4-FFF2-40B4-BE49-F238E27FC236}">
              <a16:creationId xmlns:a16="http://schemas.microsoft.com/office/drawing/2014/main" id="{0AC13C30-4C75-48F9-7DB6-5097CD74EE86}"/>
            </a:ext>
          </a:extLst>
        </xdr:cNvPr>
        <xdr:cNvPicPr>
          <a:picLocks noChangeAspect="1"/>
        </xdr:cNvPicPr>
      </xdr:nvPicPr>
      <xdr:blipFill>
        <a:blip xmlns:r="http://schemas.openxmlformats.org/officeDocument/2006/relationships" r:embed="rId10"/>
        <a:stretch>
          <a:fillRect/>
        </a:stretch>
      </xdr:blipFill>
      <xdr:spPr>
        <a:xfrm>
          <a:off x="303069" y="3875429"/>
          <a:ext cx="2147454" cy="1272400"/>
        </a:xfrm>
        <a:prstGeom prst="rect">
          <a:avLst/>
        </a:prstGeom>
        <a:effectLst>
          <a:outerShdw blurRad="63500" sx="102000" sy="102000" algn="ctr" rotWithShape="0">
            <a:prstClr val="black">
              <a:alpha val="40000"/>
            </a:prstClr>
          </a:outerShdw>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1</xdr:row>
      <xdr:rowOff>0</xdr:rowOff>
    </xdr:from>
    <xdr:to>
      <xdr:col>10</xdr:col>
      <xdr:colOff>0</xdr:colOff>
      <xdr:row>5</xdr:row>
      <xdr:rowOff>0</xdr:rowOff>
    </xdr:to>
    <xdr:sp macro="" textlink="">
      <xdr:nvSpPr>
        <xdr:cNvPr id="2" name="AutoShape 2">
          <a:extLst>
            <a:ext uri="{FF2B5EF4-FFF2-40B4-BE49-F238E27FC236}">
              <a16:creationId xmlns:a16="http://schemas.microsoft.com/office/drawing/2014/main" id="{00000000-0008-0000-0200-000002000000}"/>
            </a:ext>
          </a:extLst>
        </xdr:cNvPr>
        <xdr:cNvSpPr>
          <a:spLocks noChangeArrowheads="1"/>
        </xdr:cNvSpPr>
      </xdr:nvSpPr>
      <xdr:spPr bwMode="auto">
        <a:xfrm>
          <a:off x="114300" y="95250"/>
          <a:ext cx="5638800" cy="1095375"/>
        </a:xfrm>
        <a:prstGeom prst="roundRect">
          <a:avLst>
            <a:gd name="adj" fmla="val 7194"/>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114299</xdr:colOff>
      <xdr:row>1</xdr:row>
      <xdr:rowOff>0</xdr:rowOff>
    </xdr:from>
    <xdr:to>
      <xdr:col>11</xdr:col>
      <xdr:colOff>114299</xdr:colOff>
      <xdr:row>5</xdr:row>
      <xdr:rowOff>0</xdr:rowOff>
    </xdr:to>
    <xdr:sp macro="" textlink="">
      <xdr:nvSpPr>
        <xdr:cNvPr id="3" name="AutoShape 3">
          <a:extLst>
            <a:ext uri="{FF2B5EF4-FFF2-40B4-BE49-F238E27FC236}">
              <a16:creationId xmlns:a16="http://schemas.microsoft.com/office/drawing/2014/main" id="{00000000-0008-0000-0200-000003000000}"/>
            </a:ext>
          </a:extLst>
        </xdr:cNvPr>
        <xdr:cNvSpPr>
          <a:spLocks noChangeArrowheads="1"/>
        </xdr:cNvSpPr>
      </xdr:nvSpPr>
      <xdr:spPr bwMode="auto">
        <a:xfrm>
          <a:off x="5753099" y="95250"/>
          <a:ext cx="3495675" cy="1095375"/>
        </a:xfrm>
        <a:prstGeom prst="roundRect">
          <a:avLst>
            <a:gd name="adj" fmla="val 8245"/>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es-CO"/>
        </a:p>
      </xdr:txBody>
    </xdr:sp>
    <xdr:clientData/>
  </xdr:twoCellAnchor>
  <xdr:twoCellAnchor>
    <xdr:from>
      <xdr:col>3</xdr:col>
      <xdr:colOff>0</xdr:colOff>
      <xdr:row>6</xdr:row>
      <xdr:rowOff>0</xdr:rowOff>
    </xdr:from>
    <xdr:to>
      <xdr:col>12</xdr:col>
      <xdr:colOff>0</xdr:colOff>
      <xdr:row>7</xdr:row>
      <xdr:rowOff>0</xdr:rowOff>
    </xdr:to>
    <xdr:sp macro="" textlink="">
      <xdr:nvSpPr>
        <xdr:cNvPr id="4" name="AutoShape 4">
          <a:extLst>
            <a:ext uri="{FF2B5EF4-FFF2-40B4-BE49-F238E27FC236}">
              <a16:creationId xmlns:a16="http://schemas.microsoft.com/office/drawing/2014/main" id="{00000000-0008-0000-0200-000004000000}"/>
            </a:ext>
          </a:extLst>
        </xdr:cNvPr>
        <xdr:cNvSpPr>
          <a:spLocks noChangeArrowheads="1"/>
        </xdr:cNvSpPr>
      </xdr:nvSpPr>
      <xdr:spPr bwMode="auto">
        <a:xfrm>
          <a:off x="114300" y="1562100"/>
          <a:ext cx="7200900" cy="190500"/>
        </a:xfrm>
        <a:prstGeom prst="roundRect">
          <a:avLst>
            <a:gd name="adj" fmla="val 16667"/>
          </a:avLst>
        </a:prstGeom>
        <a:solidFill>
          <a:srgbClr val="4081D0"/>
        </a:solidFill>
        <a:ln w="3175">
          <a:noFill/>
          <a:round/>
          <a:headEnd/>
          <a:tailEnd/>
        </a:ln>
      </xdr:spPr>
      <xdr:txBody>
        <a:bodyPr vertOverflow="clip" wrap="square" lIns="27432" tIns="27432" rIns="0" bIns="0" anchor="ctr" upright="1"/>
        <a:lstStyle/>
        <a:p>
          <a:pPr algn="l" rtl="0">
            <a:defRPr sz="1000"/>
          </a:pPr>
          <a:r>
            <a:rPr lang="es-CO" sz="1100" b="0" i="0" strike="noStrike">
              <a:solidFill>
                <a:schemeClr val="bg1"/>
              </a:solidFill>
              <a:latin typeface="Arial Black" panose="020B0A04020102020204" pitchFamily="34" charset="0"/>
            </a:rPr>
            <a:t>1. DATOS GENERALES</a:t>
          </a:r>
        </a:p>
        <a:p>
          <a:pPr algn="l" rtl="0">
            <a:defRPr sz="1000"/>
          </a:pPr>
          <a:r>
            <a:rPr lang="es-CO" sz="1100" b="0" i="0" strike="noStrike">
              <a:solidFill>
                <a:schemeClr val="bg1"/>
              </a:solidFill>
              <a:latin typeface="Arial Black" panose="020B0A04020102020204" pitchFamily="34" charset="0"/>
            </a:rPr>
            <a:t>DATOS GENERALES</a:t>
          </a:r>
        </a:p>
      </xdr:txBody>
    </xdr:sp>
    <xdr:clientData/>
  </xdr:twoCellAnchor>
  <xdr:twoCellAnchor>
    <xdr:from>
      <xdr:col>4</xdr:col>
      <xdr:colOff>0</xdr:colOff>
      <xdr:row>8</xdr:row>
      <xdr:rowOff>9525</xdr:rowOff>
    </xdr:from>
    <xdr:to>
      <xdr:col>11</xdr:col>
      <xdr:colOff>0</xdr:colOff>
      <xdr:row>9</xdr:row>
      <xdr:rowOff>0</xdr:rowOff>
    </xdr:to>
    <xdr:sp macro="" textlink="">
      <xdr:nvSpPr>
        <xdr:cNvPr id="5" name="AutoShape 78">
          <a:extLst>
            <a:ext uri="{FF2B5EF4-FFF2-40B4-BE49-F238E27FC236}">
              <a16:creationId xmlns:a16="http://schemas.microsoft.com/office/drawing/2014/main" id="{00000000-0008-0000-0200-000005000000}"/>
            </a:ext>
          </a:extLst>
        </xdr:cNvPr>
        <xdr:cNvSpPr>
          <a:spLocks noChangeArrowheads="1"/>
        </xdr:cNvSpPr>
      </xdr:nvSpPr>
      <xdr:spPr bwMode="auto">
        <a:xfrm>
          <a:off x="962025" y="1533525"/>
          <a:ext cx="6238875" cy="238125"/>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10</xdr:row>
      <xdr:rowOff>0</xdr:rowOff>
    </xdr:from>
    <xdr:to>
      <xdr:col>11</xdr:col>
      <xdr:colOff>0</xdr:colOff>
      <xdr:row>11</xdr:row>
      <xdr:rowOff>0</xdr:rowOff>
    </xdr:to>
    <xdr:sp macro="" textlink="">
      <xdr:nvSpPr>
        <xdr:cNvPr id="6" name="AutoShape 79">
          <a:extLst>
            <a:ext uri="{FF2B5EF4-FFF2-40B4-BE49-F238E27FC236}">
              <a16:creationId xmlns:a16="http://schemas.microsoft.com/office/drawing/2014/main" id="{00000000-0008-0000-0200-000006000000}"/>
            </a:ext>
          </a:extLst>
        </xdr:cNvPr>
        <xdr:cNvSpPr>
          <a:spLocks noChangeArrowheads="1"/>
        </xdr:cNvSpPr>
      </xdr:nvSpPr>
      <xdr:spPr bwMode="auto">
        <a:xfrm>
          <a:off x="962025" y="1819275"/>
          <a:ext cx="6238875" cy="247650"/>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12</xdr:row>
      <xdr:rowOff>0</xdr:rowOff>
    </xdr:from>
    <xdr:to>
      <xdr:col>11</xdr:col>
      <xdr:colOff>0</xdr:colOff>
      <xdr:row>13</xdr:row>
      <xdr:rowOff>0</xdr:rowOff>
    </xdr:to>
    <xdr:sp macro="" textlink="">
      <xdr:nvSpPr>
        <xdr:cNvPr id="7" name="AutoShape 81">
          <a:extLst>
            <a:ext uri="{FF2B5EF4-FFF2-40B4-BE49-F238E27FC236}">
              <a16:creationId xmlns:a16="http://schemas.microsoft.com/office/drawing/2014/main" id="{00000000-0008-0000-0200-000007000000}"/>
            </a:ext>
          </a:extLst>
        </xdr:cNvPr>
        <xdr:cNvSpPr>
          <a:spLocks noChangeArrowheads="1"/>
        </xdr:cNvSpPr>
      </xdr:nvSpPr>
      <xdr:spPr bwMode="auto">
        <a:xfrm>
          <a:off x="2209800" y="2114550"/>
          <a:ext cx="4991100" cy="247650"/>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xdr:colOff>
      <xdr:row>14</xdr:row>
      <xdr:rowOff>0</xdr:rowOff>
    </xdr:from>
    <xdr:to>
      <xdr:col>10</xdr:col>
      <xdr:colOff>1</xdr:colOff>
      <xdr:row>17</xdr:row>
      <xdr:rowOff>0</xdr:rowOff>
    </xdr:to>
    <xdr:sp macro="" textlink="">
      <xdr:nvSpPr>
        <xdr:cNvPr id="9" name="AutoShape 58">
          <a:extLst>
            <a:ext uri="{FF2B5EF4-FFF2-40B4-BE49-F238E27FC236}">
              <a16:creationId xmlns:a16="http://schemas.microsoft.com/office/drawing/2014/main" id="{00000000-0008-0000-0200-000009000000}"/>
            </a:ext>
          </a:extLst>
        </xdr:cNvPr>
        <xdr:cNvSpPr>
          <a:spLocks noChangeArrowheads="1"/>
        </xdr:cNvSpPr>
      </xdr:nvSpPr>
      <xdr:spPr bwMode="auto">
        <a:xfrm>
          <a:off x="114301" y="2590800"/>
          <a:ext cx="5638800" cy="628650"/>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3</xdr:col>
      <xdr:colOff>533400</xdr:colOff>
      <xdr:row>15</xdr:row>
      <xdr:rowOff>57150</xdr:rowOff>
    </xdr:from>
    <xdr:to>
      <xdr:col>4</xdr:col>
      <xdr:colOff>847725</xdr:colOff>
      <xdr:row>17</xdr:row>
      <xdr:rowOff>38100</xdr:rowOff>
    </xdr:to>
    <xdr:grpSp>
      <xdr:nvGrpSpPr>
        <xdr:cNvPr id="10" name="559 Grupo">
          <a:extLst>
            <a:ext uri="{FF2B5EF4-FFF2-40B4-BE49-F238E27FC236}">
              <a16:creationId xmlns:a16="http://schemas.microsoft.com/office/drawing/2014/main" id="{00000000-0008-0000-0200-00000A000000}"/>
            </a:ext>
          </a:extLst>
        </xdr:cNvPr>
        <xdr:cNvGrpSpPr>
          <a:grpSpLocks/>
        </xdr:cNvGrpSpPr>
      </xdr:nvGrpSpPr>
      <xdr:grpSpPr bwMode="auto">
        <a:xfrm>
          <a:off x="647700" y="2419350"/>
          <a:ext cx="1162050" cy="238125"/>
          <a:chOff x="5057775" y="4016503"/>
          <a:chExt cx="889977" cy="276224"/>
        </a:xfrm>
      </xdr:grpSpPr>
      <xdr:sp macro="" textlink="">
        <xdr:nvSpPr>
          <xdr:cNvPr id="11" name="Oval 156">
            <a:extLst>
              <a:ext uri="{FF2B5EF4-FFF2-40B4-BE49-F238E27FC236}">
                <a16:creationId xmlns:a16="http://schemas.microsoft.com/office/drawing/2014/main" id="{00000000-0008-0000-0200-00000B000000}"/>
              </a:ext>
            </a:extLst>
          </xdr:cNvPr>
          <xdr:cNvSpPr>
            <a:spLocks noChangeArrowheads="1"/>
          </xdr:cNvSpPr>
        </xdr:nvSpPr>
        <xdr:spPr bwMode="auto">
          <a:xfrm>
            <a:off x="5057775" y="4067176"/>
            <a:ext cx="247650" cy="190499"/>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 name="11 CuadroTexto">
            <a:extLst>
              <a:ext uri="{FF2B5EF4-FFF2-40B4-BE49-F238E27FC236}">
                <a16:creationId xmlns:a16="http://schemas.microsoft.com/office/drawing/2014/main" id="{00000000-0008-0000-0200-00000C000000}"/>
              </a:ext>
            </a:extLst>
          </xdr:cNvPr>
          <xdr:cNvSpPr txBox="1"/>
        </xdr:nvSpPr>
        <xdr:spPr bwMode="auto">
          <a:xfrm>
            <a:off x="5072365" y="4016503"/>
            <a:ext cx="875387"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1000">
                <a:solidFill>
                  <a:sysClr val="windowText" lastClr="000000"/>
                </a:solidFill>
              </a:rPr>
              <a:t>A</a:t>
            </a:r>
            <a:r>
              <a:rPr lang="es-CO" sz="1000">
                <a:solidFill>
                  <a:schemeClr val="bg1">
                    <a:lumMod val="65000"/>
                  </a:schemeClr>
                </a:solidFill>
              </a:rPr>
              <a:t>      </a:t>
            </a:r>
            <a:r>
              <a:rPr lang="es-CO" sz="900">
                <a:solidFill>
                  <a:sysClr val="windowText" lastClr="000000"/>
                </a:solidFill>
                <a:latin typeface="Arial" panose="020B0604020202020204" pitchFamily="34" charset="0"/>
                <a:cs typeface="Arial" panose="020B0604020202020204" pitchFamily="34" charset="0"/>
              </a:rPr>
              <a:t>De</a:t>
            </a:r>
            <a:r>
              <a:rPr lang="es-CO" sz="900" baseline="0">
                <a:solidFill>
                  <a:sysClr val="windowText" lastClr="000000"/>
                </a:solidFill>
                <a:latin typeface="Arial" panose="020B0604020202020204" pitchFamily="34" charset="0"/>
                <a:cs typeface="Arial" panose="020B0604020202020204" pitchFamily="34" charset="0"/>
              </a:rPr>
              <a:t> acuerdo </a:t>
            </a:r>
            <a:endParaRPr lang="es-CO" sz="900">
              <a:solidFill>
                <a:sysClr val="windowText" lastClr="000000"/>
              </a:solidFill>
              <a:latin typeface="Arial" panose="020B0604020202020204" pitchFamily="34" charset="0"/>
              <a:cs typeface="Arial" panose="020B0604020202020204" pitchFamily="34" charset="0"/>
            </a:endParaRPr>
          </a:p>
        </xdr:txBody>
      </xdr:sp>
    </xdr:grpSp>
    <xdr:clientData/>
  </xdr:twoCellAnchor>
  <xdr:twoCellAnchor editAs="absolute">
    <xdr:from>
      <xdr:col>5</xdr:col>
      <xdr:colOff>123823</xdr:colOff>
      <xdr:row>15</xdr:row>
      <xdr:rowOff>57150</xdr:rowOff>
    </xdr:from>
    <xdr:to>
      <xdr:col>5</xdr:col>
      <xdr:colOff>1352550</xdr:colOff>
      <xdr:row>17</xdr:row>
      <xdr:rowOff>38100</xdr:rowOff>
    </xdr:to>
    <xdr:grpSp>
      <xdr:nvGrpSpPr>
        <xdr:cNvPr id="13" name="562 Grupo">
          <a:extLst>
            <a:ext uri="{FF2B5EF4-FFF2-40B4-BE49-F238E27FC236}">
              <a16:creationId xmlns:a16="http://schemas.microsoft.com/office/drawing/2014/main" id="{00000000-0008-0000-0200-00000D000000}"/>
            </a:ext>
          </a:extLst>
        </xdr:cNvPr>
        <xdr:cNvGrpSpPr>
          <a:grpSpLocks/>
        </xdr:cNvGrpSpPr>
      </xdr:nvGrpSpPr>
      <xdr:grpSpPr bwMode="auto">
        <a:xfrm>
          <a:off x="2333623" y="2419350"/>
          <a:ext cx="1228727" cy="238125"/>
          <a:chOff x="5057775" y="4016503"/>
          <a:chExt cx="1022112" cy="276224"/>
        </a:xfrm>
      </xdr:grpSpPr>
      <xdr:sp macro="" textlink="">
        <xdr:nvSpPr>
          <xdr:cNvPr id="14" name="Oval 156">
            <a:extLst>
              <a:ext uri="{FF2B5EF4-FFF2-40B4-BE49-F238E27FC236}">
                <a16:creationId xmlns:a16="http://schemas.microsoft.com/office/drawing/2014/main" id="{00000000-0008-0000-0200-00000E000000}"/>
              </a:ext>
            </a:extLst>
          </xdr:cNvPr>
          <xdr:cNvSpPr>
            <a:spLocks noChangeArrowheads="1"/>
          </xdr:cNvSpPr>
        </xdr:nvSpPr>
        <xdr:spPr bwMode="auto">
          <a:xfrm>
            <a:off x="5057775" y="4067176"/>
            <a:ext cx="247650" cy="190499"/>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 name="14 CuadroTexto">
            <a:extLst>
              <a:ext uri="{FF2B5EF4-FFF2-40B4-BE49-F238E27FC236}">
                <a16:creationId xmlns:a16="http://schemas.microsoft.com/office/drawing/2014/main" id="{00000000-0008-0000-0200-00000F000000}"/>
              </a:ext>
            </a:extLst>
          </xdr:cNvPr>
          <xdr:cNvSpPr txBox="1"/>
        </xdr:nvSpPr>
        <xdr:spPr bwMode="auto">
          <a:xfrm>
            <a:off x="5073622" y="4016503"/>
            <a:ext cx="100626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1000">
                <a:solidFill>
                  <a:sysClr val="windowText" lastClr="000000"/>
                </a:solidFill>
              </a:rPr>
              <a:t>D</a:t>
            </a:r>
            <a:r>
              <a:rPr lang="es-CO" sz="1000">
                <a:solidFill>
                  <a:schemeClr val="bg1">
                    <a:lumMod val="65000"/>
                  </a:schemeClr>
                </a:solidFill>
              </a:rPr>
              <a:t>      </a:t>
            </a:r>
            <a:r>
              <a:rPr lang="es-CO" sz="900">
                <a:solidFill>
                  <a:sysClr val="windowText" lastClr="000000"/>
                </a:solidFill>
                <a:latin typeface="Arial" panose="020B0604020202020204" pitchFamily="34" charset="0"/>
                <a:cs typeface="Arial" panose="020B0604020202020204" pitchFamily="34" charset="0"/>
              </a:rPr>
              <a:t>En desacuerdo</a:t>
            </a:r>
          </a:p>
        </xdr:txBody>
      </xdr:sp>
    </xdr:grpSp>
    <xdr:clientData/>
  </xdr:twoCellAnchor>
  <xdr:twoCellAnchor editAs="absolute">
    <xdr:from>
      <xdr:col>6</xdr:col>
      <xdr:colOff>38100</xdr:colOff>
      <xdr:row>15</xdr:row>
      <xdr:rowOff>57150</xdr:rowOff>
    </xdr:from>
    <xdr:to>
      <xdr:col>10</xdr:col>
      <xdr:colOff>57150</xdr:colOff>
      <xdr:row>17</xdr:row>
      <xdr:rowOff>38100</xdr:rowOff>
    </xdr:to>
    <xdr:grpSp>
      <xdr:nvGrpSpPr>
        <xdr:cNvPr id="16" name="565 Grupo">
          <a:extLst>
            <a:ext uri="{FF2B5EF4-FFF2-40B4-BE49-F238E27FC236}">
              <a16:creationId xmlns:a16="http://schemas.microsoft.com/office/drawing/2014/main" id="{00000000-0008-0000-0200-000010000000}"/>
            </a:ext>
          </a:extLst>
        </xdr:cNvPr>
        <xdr:cNvGrpSpPr>
          <a:grpSpLocks/>
        </xdr:cNvGrpSpPr>
      </xdr:nvGrpSpPr>
      <xdr:grpSpPr bwMode="auto">
        <a:xfrm>
          <a:off x="4295775" y="2419350"/>
          <a:ext cx="1076325" cy="238125"/>
          <a:chOff x="5036713" y="4016503"/>
          <a:chExt cx="879255" cy="276224"/>
        </a:xfrm>
      </xdr:grpSpPr>
      <xdr:sp macro="" textlink="">
        <xdr:nvSpPr>
          <xdr:cNvPr id="17" name="Oval 156">
            <a:extLst>
              <a:ext uri="{FF2B5EF4-FFF2-40B4-BE49-F238E27FC236}">
                <a16:creationId xmlns:a16="http://schemas.microsoft.com/office/drawing/2014/main" id="{00000000-0008-0000-0200-000011000000}"/>
              </a:ext>
            </a:extLst>
          </xdr:cNvPr>
          <xdr:cNvSpPr>
            <a:spLocks noChangeArrowheads="1"/>
          </xdr:cNvSpPr>
        </xdr:nvSpPr>
        <xdr:spPr bwMode="auto">
          <a:xfrm>
            <a:off x="5057775" y="4067176"/>
            <a:ext cx="247650" cy="190499"/>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 name="17 CuadroTexto">
            <a:extLst>
              <a:ext uri="{FF2B5EF4-FFF2-40B4-BE49-F238E27FC236}">
                <a16:creationId xmlns:a16="http://schemas.microsoft.com/office/drawing/2014/main" id="{00000000-0008-0000-0200-000012000000}"/>
              </a:ext>
            </a:extLst>
          </xdr:cNvPr>
          <xdr:cNvSpPr txBox="1"/>
        </xdr:nvSpPr>
        <xdr:spPr bwMode="auto">
          <a:xfrm>
            <a:off x="5036713" y="4016503"/>
            <a:ext cx="87925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1000">
                <a:solidFill>
                  <a:sysClr val="windowText" lastClr="000000"/>
                </a:solidFill>
                <a:latin typeface="Arial Narrow" panose="020B0606020202030204" pitchFamily="34" charset="0"/>
              </a:rPr>
              <a:t> AB</a:t>
            </a:r>
            <a:r>
              <a:rPr lang="es-CO" sz="1000">
                <a:solidFill>
                  <a:schemeClr val="bg1">
                    <a:lumMod val="65000"/>
                  </a:schemeClr>
                </a:solidFill>
                <a:latin typeface="Arial Narrow" panose="020B0606020202030204" pitchFamily="34" charset="0"/>
              </a:rPr>
              <a:t>     </a:t>
            </a:r>
            <a:r>
              <a:rPr lang="es-CO" sz="900">
                <a:solidFill>
                  <a:sysClr val="windowText" lastClr="000000"/>
                </a:solidFill>
                <a:latin typeface="Arial Narrow" panose="020B0606020202030204" pitchFamily="34" charset="0"/>
                <a:cs typeface="Arial" panose="020B0604020202020204" pitchFamily="34" charset="0"/>
              </a:rPr>
              <a:t>Abstención</a:t>
            </a:r>
          </a:p>
        </xdr:txBody>
      </xdr:sp>
    </xdr:grpSp>
    <xdr:clientData/>
  </xdr:twoCellAnchor>
  <xdr:twoCellAnchor editAs="oneCell">
    <xdr:from>
      <xdr:col>6</xdr:col>
      <xdr:colOff>19050</xdr:colOff>
      <xdr:row>17</xdr:row>
      <xdr:rowOff>152400</xdr:rowOff>
    </xdr:from>
    <xdr:to>
      <xdr:col>7</xdr:col>
      <xdr:colOff>117588</xdr:colOff>
      <xdr:row>20</xdr:row>
      <xdr:rowOff>0</xdr:rowOff>
    </xdr:to>
    <xdr:grpSp>
      <xdr:nvGrpSpPr>
        <xdr:cNvPr id="94" name="255 Grupo">
          <a:extLst>
            <a:ext uri="{FF2B5EF4-FFF2-40B4-BE49-F238E27FC236}">
              <a16:creationId xmlns:a16="http://schemas.microsoft.com/office/drawing/2014/main" id="{00000000-0008-0000-0200-00005E000000}"/>
            </a:ext>
          </a:extLst>
        </xdr:cNvPr>
        <xdr:cNvGrpSpPr>
          <a:grpSpLocks/>
        </xdr:cNvGrpSpPr>
      </xdr:nvGrpSpPr>
      <xdr:grpSpPr bwMode="auto">
        <a:xfrm>
          <a:off x="4276725" y="2743200"/>
          <a:ext cx="412863" cy="247650"/>
          <a:chOff x="5021310" y="4038601"/>
          <a:chExt cx="382872" cy="276224"/>
        </a:xfrm>
        <a:noFill/>
      </xdr:grpSpPr>
      <xdr:sp macro="" textlink="">
        <xdr:nvSpPr>
          <xdr:cNvPr id="95" name="Oval 156">
            <a:extLst>
              <a:ext uri="{FF2B5EF4-FFF2-40B4-BE49-F238E27FC236}">
                <a16:creationId xmlns:a16="http://schemas.microsoft.com/office/drawing/2014/main" id="{00000000-0008-0000-0200-00005F000000}"/>
              </a:ext>
            </a:extLst>
          </xdr:cNvPr>
          <xdr:cNvSpPr>
            <a:spLocks noChangeArrowheads="1"/>
          </xdr:cNvSpPr>
        </xdr:nvSpPr>
        <xdr:spPr bwMode="auto">
          <a:xfrm>
            <a:off x="5053900" y="4070473"/>
            <a:ext cx="247327" cy="191232"/>
          </a:xfrm>
          <a:prstGeom prst="ellipse">
            <a:avLst/>
          </a:prstGeom>
          <a:grpFill/>
          <a:ln w="3175">
            <a:solidFill>
              <a:schemeClr val="bg1"/>
            </a:solidFill>
            <a:round/>
            <a:headEnd/>
            <a:tailEnd/>
          </a:ln>
        </xdr:spPr>
        <xdr:txBody>
          <a:bodyPr/>
          <a:lstStyle/>
          <a:p>
            <a:endParaRPr lang="es-CO"/>
          </a:p>
        </xdr:txBody>
      </xdr:sp>
      <xdr:sp macro="" textlink="">
        <xdr:nvSpPr>
          <xdr:cNvPr id="96" name="95 CuadroTexto">
            <a:extLst>
              <a:ext uri="{FF2B5EF4-FFF2-40B4-BE49-F238E27FC236}">
                <a16:creationId xmlns:a16="http://schemas.microsoft.com/office/drawing/2014/main" id="{00000000-0008-0000-0200-000060000000}"/>
              </a:ext>
            </a:extLst>
          </xdr:cNvPr>
          <xdr:cNvSpPr txBox="1"/>
        </xdr:nvSpPr>
        <xdr:spPr bwMode="auto">
          <a:xfrm>
            <a:off x="5018568" y="4038601"/>
            <a:ext cx="388656" cy="276224"/>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800" b="1" baseline="0">
                <a:solidFill>
                  <a:schemeClr val="bg1"/>
                </a:solidFill>
              </a:rPr>
              <a:t>  A</a:t>
            </a:r>
            <a:endParaRPr lang="es-CO" sz="800" b="1">
              <a:solidFill>
                <a:schemeClr val="bg1"/>
              </a:solidFill>
            </a:endParaRPr>
          </a:p>
        </xdr:txBody>
      </xdr:sp>
    </xdr:grpSp>
    <xdr:clientData/>
  </xdr:twoCellAnchor>
  <xdr:twoCellAnchor editAs="oneCell">
    <xdr:from>
      <xdr:col>7</xdr:col>
      <xdr:colOff>19050</xdr:colOff>
      <xdr:row>17</xdr:row>
      <xdr:rowOff>152400</xdr:rowOff>
    </xdr:from>
    <xdr:to>
      <xdr:col>8</xdr:col>
      <xdr:colOff>117588</xdr:colOff>
      <xdr:row>20</xdr:row>
      <xdr:rowOff>0</xdr:rowOff>
    </xdr:to>
    <xdr:grpSp>
      <xdr:nvGrpSpPr>
        <xdr:cNvPr id="97" name="255 Grupo">
          <a:extLst>
            <a:ext uri="{FF2B5EF4-FFF2-40B4-BE49-F238E27FC236}">
              <a16:creationId xmlns:a16="http://schemas.microsoft.com/office/drawing/2014/main" id="{00000000-0008-0000-0200-000061000000}"/>
            </a:ext>
          </a:extLst>
        </xdr:cNvPr>
        <xdr:cNvGrpSpPr>
          <a:grpSpLocks/>
        </xdr:cNvGrpSpPr>
      </xdr:nvGrpSpPr>
      <xdr:grpSpPr bwMode="auto">
        <a:xfrm>
          <a:off x="4591050" y="2743200"/>
          <a:ext cx="412863" cy="247650"/>
          <a:chOff x="5021310" y="4038601"/>
          <a:chExt cx="382872" cy="276224"/>
        </a:xfrm>
        <a:noFill/>
      </xdr:grpSpPr>
      <xdr:sp macro="" textlink="">
        <xdr:nvSpPr>
          <xdr:cNvPr id="98" name="Oval 156">
            <a:extLst>
              <a:ext uri="{FF2B5EF4-FFF2-40B4-BE49-F238E27FC236}">
                <a16:creationId xmlns:a16="http://schemas.microsoft.com/office/drawing/2014/main" id="{00000000-0008-0000-0200-000062000000}"/>
              </a:ext>
            </a:extLst>
          </xdr:cNvPr>
          <xdr:cNvSpPr>
            <a:spLocks noChangeArrowheads="1"/>
          </xdr:cNvSpPr>
        </xdr:nvSpPr>
        <xdr:spPr bwMode="auto">
          <a:xfrm>
            <a:off x="5053900" y="4070473"/>
            <a:ext cx="247327" cy="191232"/>
          </a:xfrm>
          <a:prstGeom prst="ellipse">
            <a:avLst/>
          </a:prstGeom>
          <a:grpFill/>
          <a:ln w="3175">
            <a:solidFill>
              <a:schemeClr val="bg1"/>
            </a:solidFill>
            <a:round/>
            <a:headEnd/>
            <a:tailEnd/>
          </a:ln>
        </xdr:spPr>
        <xdr:txBody>
          <a:bodyPr/>
          <a:lstStyle/>
          <a:p>
            <a:endParaRPr lang="es-CO"/>
          </a:p>
        </xdr:txBody>
      </xdr:sp>
      <xdr:sp macro="" textlink="">
        <xdr:nvSpPr>
          <xdr:cNvPr id="99" name="98 CuadroTexto">
            <a:extLst>
              <a:ext uri="{FF2B5EF4-FFF2-40B4-BE49-F238E27FC236}">
                <a16:creationId xmlns:a16="http://schemas.microsoft.com/office/drawing/2014/main" id="{00000000-0008-0000-0200-000063000000}"/>
              </a:ext>
            </a:extLst>
          </xdr:cNvPr>
          <xdr:cNvSpPr txBox="1"/>
        </xdr:nvSpPr>
        <xdr:spPr bwMode="auto">
          <a:xfrm>
            <a:off x="5018568" y="4038601"/>
            <a:ext cx="388656" cy="276224"/>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800" b="1" baseline="0">
                <a:solidFill>
                  <a:schemeClr val="bg1"/>
                </a:solidFill>
              </a:rPr>
              <a:t>  D</a:t>
            </a:r>
            <a:endParaRPr lang="es-CO" sz="800" b="1">
              <a:solidFill>
                <a:schemeClr val="bg1"/>
              </a:solidFill>
            </a:endParaRPr>
          </a:p>
        </xdr:txBody>
      </xdr:sp>
    </xdr:grpSp>
    <xdr:clientData/>
  </xdr:twoCellAnchor>
  <xdr:twoCellAnchor editAs="oneCell">
    <xdr:from>
      <xdr:col>8</xdr:col>
      <xdr:colOff>0</xdr:colOff>
      <xdr:row>17</xdr:row>
      <xdr:rowOff>152400</xdr:rowOff>
    </xdr:from>
    <xdr:to>
      <xdr:col>9</xdr:col>
      <xdr:colOff>98538</xdr:colOff>
      <xdr:row>20</xdr:row>
      <xdr:rowOff>0</xdr:rowOff>
    </xdr:to>
    <xdr:grpSp>
      <xdr:nvGrpSpPr>
        <xdr:cNvPr id="100" name="255 Grupo">
          <a:extLst>
            <a:ext uri="{FF2B5EF4-FFF2-40B4-BE49-F238E27FC236}">
              <a16:creationId xmlns:a16="http://schemas.microsoft.com/office/drawing/2014/main" id="{00000000-0008-0000-0200-000064000000}"/>
            </a:ext>
          </a:extLst>
        </xdr:cNvPr>
        <xdr:cNvGrpSpPr>
          <a:grpSpLocks/>
        </xdr:cNvGrpSpPr>
      </xdr:nvGrpSpPr>
      <xdr:grpSpPr bwMode="auto">
        <a:xfrm>
          <a:off x="4886325" y="2743200"/>
          <a:ext cx="412863" cy="247650"/>
          <a:chOff x="5021310" y="4038601"/>
          <a:chExt cx="382872" cy="276224"/>
        </a:xfrm>
        <a:noFill/>
      </xdr:grpSpPr>
      <xdr:sp macro="" textlink="">
        <xdr:nvSpPr>
          <xdr:cNvPr id="101" name="Oval 156">
            <a:extLst>
              <a:ext uri="{FF2B5EF4-FFF2-40B4-BE49-F238E27FC236}">
                <a16:creationId xmlns:a16="http://schemas.microsoft.com/office/drawing/2014/main" id="{00000000-0008-0000-0200-000065000000}"/>
              </a:ext>
            </a:extLst>
          </xdr:cNvPr>
          <xdr:cNvSpPr>
            <a:spLocks noChangeArrowheads="1"/>
          </xdr:cNvSpPr>
        </xdr:nvSpPr>
        <xdr:spPr bwMode="auto">
          <a:xfrm>
            <a:off x="5053900" y="4070473"/>
            <a:ext cx="247327" cy="191232"/>
          </a:xfrm>
          <a:prstGeom prst="ellipse">
            <a:avLst/>
          </a:prstGeom>
          <a:grpFill/>
          <a:ln w="3175">
            <a:solidFill>
              <a:schemeClr val="bg1"/>
            </a:solidFill>
            <a:round/>
            <a:headEnd/>
            <a:tailEnd/>
          </a:ln>
        </xdr:spPr>
        <xdr:txBody>
          <a:bodyPr/>
          <a:lstStyle/>
          <a:p>
            <a:endParaRPr lang="es-CO"/>
          </a:p>
        </xdr:txBody>
      </xdr:sp>
      <xdr:sp macro="" textlink="">
        <xdr:nvSpPr>
          <xdr:cNvPr id="102" name="101 CuadroTexto">
            <a:extLst>
              <a:ext uri="{FF2B5EF4-FFF2-40B4-BE49-F238E27FC236}">
                <a16:creationId xmlns:a16="http://schemas.microsoft.com/office/drawing/2014/main" id="{00000000-0008-0000-0200-000066000000}"/>
              </a:ext>
            </a:extLst>
          </xdr:cNvPr>
          <xdr:cNvSpPr txBox="1"/>
        </xdr:nvSpPr>
        <xdr:spPr bwMode="auto">
          <a:xfrm>
            <a:off x="5018568" y="4038601"/>
            <a:ext cx="388656" cy="276224"/>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800" b="1">
                <a:solidFill>
                  <a:schemeClr val="bg1"/>
                </a:solidFill>
              </a:rPr>
              <a:t> AB</a:t>
            </a:r>
          </a:p>
        </xdr:txBody>
      </xdr:sp>
    </xdr:grpSp>
    <xdr:clientData/>
  </xdr:twoCellAnchor>
  <xdr:twoCellAnchor>
    <xdr:from>
      <xdr:col>10</xdr:col>
      <xdr:colOff>2619375</xdr:colOff>
      <xdr:row>13</xdr:row>
      <xdr:rowOff>57150</xdr:rowOff>
    </xdr:from>
    <xdr:to>
      <xdr:col>10</xdr:col>
      <xdr:colOff>3314700</xdr:colOff>
      <xdr:row>17</xdr:row>
      <xdr:rowOff>152400</xdr:rowOff>
    </xdr:to>
    <xdr:grpSp>
      <xdr:nvGrpSpPr>
        <xdr:cNvPr id="20" name="19 Grupo">
          <a:extLst>
            <a:ext uri="{FF2B5EF4-FFF2-40B4-BE49-F238E27FC236}">
              <a16:creationId xmlns:a16="http://schemas.microsoft.com/office/drawing/2014/main" id="{00000000-0008-0000-0200-000014000000}"/>
            </a:ext>
          </a:extLst>
        </xdr:cNvPr>
        <xdr:cNvGrpSpPr/>
      </xdr:nvGrpSpPr>
      <xdr:grpSpPr>
        <a:xfrm>
          <a:off x="7934325" y="2133600"/>
          <a:ext cx="695325" cy="609600"/>
          <a:chOff x="8372475" y="2257425"/>
          <a:chExt cx="695325" cy="657225"/>
        </a:xfrm>
      </xdr:grpSpPr>
      <xdr:pic macro="[1]!Selec_Home">
        <xdr:nvPicPr>
          <xdr:cNvPr id="3653" name="3652 Imagen" descr="Resultado de imagen para home flat icon">
            <a:hlinkClick xmlns:r="http://schemas.openxmlformats.org/officeDocument/2006/relationships" r:id="rId1"/>
            <a:extLst>
              <a:ext uri="{FF2B5EF4-FFF2-40B4-BE49-F238E27FC236}">
                <a16:creationId xmlns:a16="http://schemas.microsoft.com/office/drawing/2014/main" id="{00000000-0008-0000-0200-0000450E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9609" t="13750" r="29532" b="13472"/>
          <a:stretch/>
        </xdr:blipFill>
        <xdr:spPr bwMode="auto">
          <a:xfrm>
            <a:off x="8458200" y="2257425"/>
            <a:ext cx="514350" cy="50579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9" name="18 CuadroTexto">
            <a:extLst>
              <a:ext uri="{FF2B5EF4-FFF2-40B4-BE49-F238E27FC236}">
                <a16:creationId xmlns:a16="http://schemas.microsoft.com/office/drawing/2014/main" id="{00000000-0008-0000-0200-000013000000}"/>
              </a:ext>
            </a:extLst>
          </xdr:cNvPr>
          <xdr:cNvSpPr txBox="1"/>
        </xdr:nvSpPr>
        <xdr:spPr>
          <a:xfrm>
            <a:off x="8372475" y="2686050"/>
            <a:ext cx="6953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000" b="1">
                <a:solidFill>
                  <a:schemeClr val="accent1">
                    <a:lumMod val="50000"/>
                  </a:schemeClr>
                </a:solidFill>
                <a:latin typeface="Arial Narrow" panose="020B0606020202030204" pitchFamily="34" charset="0"/>
              </a:rPr>
              <a:t>INICIO</a:t>
            </a:r>
          </a:p>
        </xdr:txBody>
      </xdr:sp>
    </xdr:grpSp>
    <xdr:clientData/>
  </xdr:twoCellAnchor>
  <xdr:twoCellAnchor>
    <xdr:from>
      <xdr:col>10</xdr:col>
      <xdr:colOff>28575</xdr:colOff>
      <xdr:row>13</xdr:row>
      <xdr:rowOff>38100</xdr:rowOff>
    </xdr:from>
    <xdr:to>
      <xdr:col>10</xdr:col>
      <xdr:colOff>2714625</xdr:colOff>
      <xdr:row>17</xdr:row>
      <xdr:rowOff>47625</xdr:rowOff>
    </xdr:to>
    <xdr:sp macro="" textlink="$N$15">
      <xdr:nvSpPr>
        <xdr:cNvPr id="21" name="20 CuadroTexto">
          <a:extLst>
            <a:ext uri="{FF2B5EF4-FFF2-40B4-BE49-F238E27FC236}">
              <a16:creationId xmlns:a16="http://schemas.microsoft.com/office/drawing/2014/main" id="{00000000-0008-0000-0200-000015000000}"/>
            </a:ext>
          </a:extLst>
        </xdr:cNvPr>
        <xdr:cNvSpPr txBox="1"/>
      </xdr:nvSpPr>
      <xdr:spPr>
        <a:xfrm>
          <a:off x="5781675" y="2209800"/>
          <a:ext cx="268605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ADA7534D-1DA4-4076-A2F2-6BA8BF7357EC}" type="TxLink">
            <a:rPr lang="en-US" sz="1400" b="0" i="0" u="none" strike="noStrike">
              <a:solidFill>
                <a:srgbClr val="000000"/>
              </a:solidFill>
              <a:latin typeface="Arial Narrow"/>
            </a:rPr>
            <a:pPr algn="ctr"/>
            <a:t>Por favor digite sus datos generales</a:t>
          </a:fld>
          <a:endParaRPr lang="es-CO" sz="1400"/>
        </a:p>
      </xdr:txBody>
    </xdr:sp>
    <xdr:clientData/>
  </xdr:twoCellAnchor>
  <xdr:twoCellAnchor editAs="oneCell">
    <xdr:from>
      <xdr:col>10</xdr:col>
      <xdr:colOff>2628898</xdr:colOff>
      <xdr:row>2</xdr:row>
      <xdr:rowOff>85724</xdr:rowOff>
    </xdr:from>
    <xdr:to>
      <xdr:col>11</xdr:col>
      <xdr:colOff>46345</xdr:colOff>
      <xdr:row>3</xdr:row>
      <xdr:rowOff>491592</xdr:rowOff>
    </xdr:to>
    <xdr:pic>
      <xdr:nvPicPr>
        <xdr:cNvPr id="3265" name="Imagen 3264">
          <a:extLst>
            <a:ext uri="{FF2B5EF4-FFF2-40B4-BE49-F238E27FC236}">
              <a16:creationId xmlns:a16="http://schemas.microsoft.com/office/drawing/2014/main" id="{00000000-0008-0000-0200-0000C10C0000}"/>
            </a:ext>
          </a:extLst>
        </xdr:cNvPr>
        <xdr:cNvPicPr>
          <a:picLocks noChangeAspect="1"/>
        </xdr:cNvPicPr>
      </xdr:nvPicPr>
      <xdr:blipFill rotWithShape="1">
        <a:blip xmlns:r="http://schemas.openxmlformats.org/officeDocument/2006/relationships" r:embed="rId3">
          <a:clrChange>
            <a:clrFrom>
              <a:srgbClr val="FFFFFF"/>
            </a:clrFrom>
            <a:clrTo>
              <a:srgbClr val="FFFFFF">
                <a:alpha val="0"/>
              </a:srgbClr>
            </a:clrTo>
          </a:clrChange>
        </a:blip>
        <a:srcRect l="12795" t="17026" r="14142" b="8428"/>
        <a:stretch/>
      </xdr:blipFill>
      <xdr:spPr>
        <a:xfrm>
          <a:off x="8381998" y="228599"/>
          <a:ext cx="798822" cy="5963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352425</xdr:colOff>
      <xdr:row>0</xdr:row>
      <xdr:rowOff>0</xdr:rowOff>
    </xdr:from>
    <xdr:to>
      <xdr:col>6</xdr:col>
      <xdr:colOff>1047750</xdr:colOff>
      <xdr:row>3</xdr:row>
      <xdr:rowOff>229565</xdr:rowOff>
    </xdr:to>
    <xdr:grpSp>
      <xdr:nvGrpSpPr>
        <xdr:cNvPr id="28" name="27 Grupo">
          <a:extLst>
            <a:ext uri="{FF2B5EF4-FFF2-40B4-BE49-F238E27FC236}">
              <a16:creationId xmlns:a16="http://schemas.microsoft.com/office/drawing/2014/main" id="{00000000-0008-0000-0300-00001C000000}"/>
            </a:ext>
          </a:extLst>
        </xdr:cNvPr>
        <xdr:cNvGrpSpPr/>
      </xdr:nvGrpSpPr>
      <xdr:grpSpPr>
        <a:xfrm>
          <a:off x="9153525" y="0"/>
          <a:ext cx="695325" cy="705815"/>
          <a:chOff x="10772775" y="18085"/>
          <a:chExt cx="695325" cy="705815"/>
        </a:xfrm>
      </xdr:grpSpPr>
      <xdr:pic macro="[1]!Selec_Home">
        <xdr:nvPicPr>
          <xdr:cNvPr id="2" name="1 Imagen" descr="Resultado de imagen para home flat icon">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9609" t="13750" r="29532" b="13472"/>
          <a:stretch/>
        </xdr:blipFill>
        <xdr:spPr bwMode="auto">
          <a:xfrm>
            <a:off x="10868025" y="18085"/>
            <a:ext cx="514350" cy="50579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7" name="26 CuadroTexto">
            <a:extLst>
              <a:ext uri="{FF2B5EF4-FFF2-40B4-BE49-F238E27FC236}">
                <a16:creationId xmlns:a16="http://schemas.microsoft.com/office/drawing/2014/main" id="{00000000-0008-0000-0300-00001B000000}"/>
              </a:ext>
            </a:extLst>
          </xdr:cNvPr>
          <xdr:cNvSpPr txBox="1"/>
        </xdr:nvSpPr>
        <xdr:spPr>
          <a:xfrm>
            <a:off x="10772775" y="495300"/>
            <a:ext cx="6953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200" b="1">
                <a:solidFill>
                  <a:schemeClr val="accent1">
                    <a:lumMod val="50000"/>
                  </a:schemeClr>
                </a:solidFill>
                <a:latin typeface="Arial Narrow" panose="020B0606020202030204" pitchFamily="34" charset="0"/>
              </a:rPr>
              <a:t>INICIO</a:t>
            </a:r>
            <a:endParaRPr lang="es-CO" sz="1050" b="1">
              <a:solidFill>
                <a:schemeClr val="accent1">
                  <a:lumMod val="50000"/>
                </a:schemeClr>
              </a:solidFill>
              <a:latin typeface="Arial Narrow" panose="020B0606020202030204" pitchFamily="34" charset="0"/>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medios.icontec.org/Trabajo/2018/Consulta%20P&#250;blica/Consulta%20P&#250;blica%20-%20Nuevo%20Modelo%20-%20Prueba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Form"/>
      <sheetName val="Actualiza"/>
      <sheetName val="ENE"/>
      <sheetName val="FEB"/>
      <sheetName val="MAR"/>
      <sheetName val="ABR"/>
      <sheetName val="MAY"/>
      <sheetName val="JUN"/>
      <sheetName val="JUL"/>
      <sheetName val="AGO"/>
      <sheetName val="SEP"/>
      <sheetName val="OCT"/>
      <sheetName val="NOV"/>
      <sheetName val="DIC"/>
      <sheetName val="Parametros"/>
      <sheetName val="Listado_CP"/>
      <sheetName val="Consulta Pública - Nuevo Modelo"/>
    </sheetNames>
    <definedNames>
      <definedName name="Selec_Home"/>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autoPageBreaks="0"/>
  </sheetPr>
  <dimension ref="A1:O335"/>
  <sheetViews>
    <sheetView showGridLines="0" topLeftCell="C1" zoomScaleNormal="100" workbookViewId="0">
      <pane ySplit="19" topLeftCell="A71" activePane="bottomLeft" state="frozen"/>
      <selection activeCell="B1" sqref="B1"/>
      <selection pane="bottomLeft" activeCell="L78" sqref="L78"/>
    </sheetView>
  </sheetViews>
  <sheetFormatPr baseColWidth="10" defaultRowHeight="16.5" x14ac:dyDescent="0.3"/>
  <cols>
    <col min="1" max="1" width="48.7109375" style="3" hidden="1" customWidth="1"/>
    <col min="2" max="2" width="1.7109375" style="3" hidden="1" customWidth="1"/>
    <col min="3" max="3" width="1.7109375" style="3" customWidth="1"/>
    <col min="4" max="4" width="12.7109375" style="4" customWidth="1"/>
    <col min="5" max="5" width="18.7109375" style="5" customWidth="1"/>
    <col min="6" max="6" width="30.7109375" style="5" customWidth="1"/>
    <col min="7" max="7" width="20.7109375" style="4" customWidth="1"/>
    <col min="8" max="8" width="1.7109375" style="13" customWidth="1"/>
    <col min="9" max="9" width="50.7109375" style="8" customWidth="1"/>
    <col min="10" max="10" width="1.7109375" style="8" customWidth="1"/>
    <col min="11" max="12" width="11.42578125" style="3" customWidth="1"/>
    <col min="13" max="16384" width="11.42578125" style="3"/>
  </cols>
  <sheetData>
    <row r="1" spans="4:15" s="33" customFormat="1" ht="8.1" customHeight="1" x14ac:dyDescent="0.3">
      <c r="H1" s="34"/>
    </row>
    <row r="2" spans="4:15" s="33" customFormat="1" ht="3.95" customHeight="1" x14ac:dyDescent="0.3"/>
    <row r="3" spans="4:15" s="33" customFormat="1" ht="15" customHeight="1" x14ac:dyDescent="0.3">
      <c r="D3" s="35" t="s">
        <v>480</v>
      </c>
      <c r="E3" s="36"/>
      <c r="F3" s="36"/>
      <c r="G3" s="62"/>
      <c r="H3" s="62"/>
      <c r="I3" s="175" t="s">
        <v>493</v>
      </c>
      <c r="J3" s="82"/>
      <c r="K3" s="82"/>
      <c r="L3" s="82"/>
    </row>
    <row r="4" spans="4:15" s="33" customFormat="1" ht="47.25" customHeight="1" x14ac:dyDescent="0.3">
      <c r="D4" s="176" t="s">
        <v>488</v>
      </c>
      <c r="E4" s="176"/>
      <c r="F4" s="176"/>
      <c r="G4" s="176"/>
      <c r="H4" s="176"/>
      <c r="I4" s="175"/>
      <c r="J4" s="82"/>
      <c r="K4" s="82"/>
      <c r="L4" s="82"/>
    </row>
    <row r="5" spans="4:15" s="33" customFormat="1" ht="3.95" customHeight="1" x14ac:dyDescent="0.3">
      <c r="D5" s="37"/>
      <c r="E5" s="38"/>
      <c r="F5" s="38"/>
      <c r="G5" s="177"/>
      <c r="H5" s="177"/>
      <c r="I5" s="177"/>
      <c r="J5" s="82"/>
      <c r="K5" s="82"/>
      <c r="L5" s="82"/>
    </row>
    <row r="6" spans="4:15" s="33" customFormat="1" ht="8.1" customHeight="1" x14ac:dyDescent="0.3">
      <c r="D6" s="39"/>
      <c r="E6" s="39"/>
      <c r="F6" s="39"/>
      <c r="G6" s="39"/>
      <c r="H6" s="39"/>
      <c r="I6" s="39"/>
      <c r="J6" s="39"/>
      <c r="K6" s="39"/>
      <c r="L6" s="39"/>
      <c r="M6" s="39"/>
      <c r="N6" s="39"/>
      <c r="O6" s="40"/>
    </row>
    <row r="7" spans="4:15" s="33" customFormat="1" x14ac:dyDescent="0.3">
      <c r="D7" s="41" t="s">
        <v>481</v>
      </c>
      <c r="E7" s="41"/>
      <c r="F7" s="41"/>
      <c r="G7" s="41"/>
      <c r="H7" s="41"/>
      <c r="I7" s="41"/>
      <c r="J7" s="41"/>
      <c r="K7" s="41"/>
      <c r="L7" s="41"/>
      <c r="M7" s="41"/>
      <c r="N7" s="41"/>
      <c r="O7" s="40"/>
    </row>
    <row r="8" spans="4:15" s="42" customFormat="1" ht="3.95" customHeight="1" x14ac:dyDescent="0.3">
      <c r="D8" s="43"/>
      <c r="E8" s="43"/>
      <c r="F8" s="43"/>
      <c r="G8" s="43"/>
      <c r="H8" s="43"/>
      <c r="I8" s="43"/>
      <c r="J8" s="43"/>
      <c r="K8" s="43"/>
      <c r="L8" s="43"/>
      <c r="M8" s="43"/>
      <c r="N8" s="43"/>
      <c r="O8" s="43"/>
    </row>
    <row r="9" spans="4:15" s="33" customFormat="1" ht="20.100000000000001" customHeight="1" x14ac:dyDescent="0.3">
      <c r="D9" s="56" t="s">
        <v>482</v>
      </c>
      <c r="E9" s="178"/>
      <c r="F9" s="178"/>
      <c r="G9" s="178"/>
      <c r="H9" s="178"/>
      <c r="I9" s="178"/>
      <c r="J9" s="45"/>
      <c r="K9" s="45"/>
      <c r="L9" s="45"/>
      <c r="M9" s="45"/>
      <c r="N9" s="45"/>
      <c r="O9" s="45"/>
    </row>
    <row r="10" spans="4:15" s="33" customFormat="1" ht="3.95" customHeight="1" x14ac:dyDescent="0.3">
      <c r="D10" s="56"/>
      <c r="E10" s="44"/>
      <c r="F10" s="44"/>
      <c r="G10" s="46"/>
      <c r="H10" s="47"/>
      <c r="I10" s="47"/>
      <c r="J10" s="47"/>
      <c r="K10" s="47"/>
      <c r="L10" s="47"/>
      <c r="M10" s="47"/>
      <c r="N10" s="47"/>
      <c r="O10" s="47"/>
    </row>
    <row r="11" spans="4:15" s="33" customFormat="1" ht="20.100000000000001" customHeight="1" x14ac:dyDescent="0.3">
      <c r="D11" s="56" t="s">
        <v>483</v>
      </c>
      <c r="E11" s="179"/>
      <c r="F11" s="179"/>
      <c r="G11" s="179"/>
      <c r="H11" s="179"/>
      <c r="I11" s="179"/>
      <c r="J11" s="45"/>
      <c r="K11" s="45"/>
      <c r="L11" s="45"/>
      <c r="M11" s="45"/>
      <c r="N11" s="45"/>
    </row>
    <row r="12" spans="4:15" s="33" customFormat="1" ht="3.95" customHeight="1" x14ac:dyDescent="0.3">
      <c r="D12" s="44"/>
      <c r="E12" s="44"/>
      <c r="F12" s="44"/>
      <c r="G12" s="2"/>
      <c r="H12" s="48"/>
      <c r="I12" s="49"/>
      <c r="J12" s="49"/>
      <c r="K12" s="49"/>
      <c r="L12" s="49"/>
      <c r="M12" s="50"/>
      <c r="N12" s="50"/>
      <c r="O12" s="50"/>
    </row>
    <row r="13" spans="4:15" s="33" customFormat="1" ht="20.100000000000001" customHeight="1" x14ac:dyDescent="0.3">
      <c r="D13" s="57" t="s">
        <v>484</v>
      </c>
      <c r="E13" s="51"/>
      <c r="F13" s="180"/>
      <c r="G13" s="180"/>
      <c r="H13" s="180"/>
      <c r="I13" s="180"/>
      <c r="J13" s="52"/>
      <c r="O13" s="50"/>
    </row>
    <row r="14" spans="4:15" s="33" customFormat="1" ht="8.1" customHeight="1" x14ac:dyDescent="0.3"/>
    <row r="15" spans="4:15" x14ac:dyDescent="0.3">
      <c r="D15" s="54" t="s">
        <v>487</v>
      </c>
      <c r="E15" s="19"/>
      <c r="F15" s="19"/>
      <c r="G15" s="54"/>
      <c r="H15" s="55"/>
      <c r="I15" s="61" t="s">
        <v>491</v>
      </c>
      <c r="J15" s="3"/>
    </row>
    <row r="16" spans="4:15" x14ac:dyDescent="0.3">
      <c r="D16" s="53"/>
      <c r="E16" s="53"/>
      <c r="F16" s="53"/>
      <c r="G16" s="53"/>
      <c r="H16" s="53"/>
      <c r="I16" s="61" t="s">
        <v>492</v>
      </c>
      <c r="J16" s="53"/>
      <c r="K16" s="53"/>
      <c r="L16" s="53"/>
      <c r="M16" s="53"/>
      <c r="N16" s="53"/>
      <c r="O16" s="53"/>
    </row>
    <row r="17" spans="1:10" ht="3.95" customHeight="1" x14ac:dyDescent="0.3">
      <c r="D17" s="54"/>
      <c r="E17" s="54"/>
      <c r="F17" s="54"/>
      <c r="G17" s="54"/>
      <c r="H17" s="54"/>
      <c r="I17" s="4"/>
      <c r="J17" s="3"/>
    </row>
    <row r="18" spans="1:10" s="5" customFormat="1" ht="12.75" x14ac:dyDescent="0.2">
      <c r="C18" s="4"/>
      <c r="D18" s="74" t="s">
        <v>489</v>
      </c>
      <c r="E18" s="54"/>
      <c r="F18" s="75"/>
      <c r="G18" s="74"/>
      <c r="H18" s="74"/>
      <c r="I18" s="14"/>
    </row>
    <row r="19" spans="1:10" s="5" customFormat="1" ht="15.95" customHeight="1" x14ac:dyDescent="0.2">
      <c r="A19" s="6" t="s">
        <v>486</v>
      </c>
      <c r="B19" s="64"/>
      <c r="D19" s="31" t="s">
        <v>485</v>
      </c>
      <c r="E19" s="169" t="s">
        <v>486</v>
      </c>
      <c r="F19" s="169"/>
      <c r="G19" s="81"/>
      <c r="H19" s="81"/>
      <c r="I19" s="81"/>
      <c r="J19" s="32"/>
    </row>
    <row r="20" spans="1:10" s="66" customFormat="1" ht="3.95" customHeight="1" x14ac:dyDescent="0.2">
      <c r="A20" s="65"/>
      <c r="B20" s="65"/>
      <c r="D20" s="65"/>
      <c r="E20" s="65"/>
      <c r="F20" s="65"/>
      <c r="G20" s="65"/>
      <c r="H20" s="65"/>
      <c r="I20" s="65"/>
      <c r="J20" s="65"/>
    </row>
    <row r="21" spans="1:10" s="5" customFormat="1" ht="12.75" x14ac:dyDescent="0.2">
      <c r="D21" s="15" t="s">
        <v>491</v>
      </c>
      <c r="E21" s="16"/>
      <c r="F21" s="15"/>
      <c r="G21" s="15"/>
      <c r="H21" s="16"/>
      <c r="I21" s="16"/>
      <c r="J21" s="17"/>
    </row>
    <row r="22" spans="1:10" s="5" customFormat="1" ht="12.75" x14ac:dyDescent="0.2">
      <c r="C22" s="4"/>
      <c r="D22" s="8"/>
      <c r="E22" s="11"/>
      <c r="F22" s="12"/>
      <c r="G22" s="13"/>
      <c r="H22" s="13"/>
      <c r="I22" s="14"/>
    </row>
    <row r="23" spans="1:10" s="1" customFormat="1" ht="15" x14ac:dyDescent="0.25">
      <c r="D23" s="170" t="s">
        <v>465</v>
      </c>
      <c r="E23" s="170"/>
      <c r="F23" s="170"/>
      <c r="G23" s="170"/>
      <c r="H23" s="170"/>
      <c r="I23" s="170"/>
      <c r="J23" s="170"/>
    </row>
    <row r="24" spans="1:10" s="1" customFormat="1" ht="15" x14ac:dyDescent="0.25">
      <c r="D24" s="170" t="s">
        <v>471</v>
      </c>
      <c r="E24" s="170"/>
      <c r="F24" s="170"/>
      <c r="G24" s="170"/>
      <c r="H24" s="170"/>
      <c r="I24" s="170"/>
      <c r="J24" s="170"/>
    </row>
    <row r="25" spans="1:10" s="1" customFormat="1" ht="15" x14ac:dyDescent="0.25">
      <c r="D25" s="170" t="s">
        <v>467</v>
      </c>
      <c r="E25" s="170"/>
      <c r="F25" s="170"/>
      <c r="G25" s="170"/>
      <c r="H25" s="170"/>
      <c r="I25" s="170"/>
      <c r="J25" s="170"/>
    </row>
    <row r="26" spans="1:10" s="1" customFormat="1" ht="15" x14ac:dyDescent="0.25">
      <c r="D26" s="170" t="s">
        <v>464</v>
      </c>
      <c r="E26" s="170"/>
      <c r="F26" s="170"/>
      <c r="G26" s="170"/>
      <c r="H26" s="170"/>
      <c r="I26" s="170"/>
      <c r="J26" s="170"/>
    </row>
    <row r="27" spans="1:10" s="1" customFormat="1" ht="15" x14ac:dyDescent="0.25">
      <c r="D27" s="170" t="s">
        <v>462</v>
      </c>
      <c r="E27" s="170"/>
      <c r="F27" s="170"/>
      <c r="G27" s="170"/>
      <c r="H27" s="170"/>
      <c r="I27" s="170"/>
      <c r="J27" s="170"/>
    </row>
    <row r="28" spans="1:10" s="1" customFormat="1" ht="15" x14ac:dyDescent="0.25">
      <c r="D28" s="170" t="s">
        <v>477</v>
      </c>
      <c r="E28" s="170"/>
      <c r="F28" s="170"/>
      <c r="G28" s="170"/>
      <c r="H28" s="170"/>
      <c r="I28" s="170"/>
      <c r="J28" s="170"/>
    </row>
    <row r="29" spans="1:10" s="1" customFormat="1" ht="15" x14ac:dyDescent="0.25">
      <c r="D29" s="170" t="s">
        <v>460</v>
      </c>
      <c r="E29" s="170"/>
      <c r="F29" s="170"/>
      <c r="G29" s="170"/>
      <c r="H29" s="170"/>
      <c r="I29" s="170"/>
      <c r="J29" s="170"/>
    </row>
    <row r="30" spans="1:10" s="1" customFormat="1" ht="15" x14ac:dyDescent="0.25">
      <c r="D30" s="170" t="s">
        <v>474</v>
      </c>
      <c r="E30" s="170"/>
      <c r="F30" s="170"/>
      <c r="G30" s="170"/>
      <c r="H30" s="170"/>
      <c r="I30" s="170"/>
      <c r="J30" s="170"/>
    </row>
    <row r="31" spans="1:10" s="1" customFormat="1" ht="15" x14ac:dyDescent="0.25">
      <c r="D31" s="170" t="s">
        <v>456</v>
      </c>
      <c r="E31" s="170"/>
      <c r="F31" s="170"/>
      <c r="G31" s="170"/>
      <c r="H31" s="170"/>
      <c r="I31" s="170"/>
      <c r="J31" s="170"/>
    </row>
    <row r="32" spans="1:10" s="1" customFormat="1" ht="15" x14ac:dyDescent="0.25">
      <c r="D32" s="170" t="s">
        <v>479</v>
      </c>
      <c r="E32" s="170"/>
      <c r="F32" s="170"/>
      <c r="G32" s="170"/>
      <c r="H32" s="170"/>
      <c r="I32" s="170"/>
      <c r="J32" s="170"/>
    </row>
    <row r="33" spans="1:12" s="1" customFormat="1" ht="15" x14ac:dyDescent="0.25">
      <c r="D33" s="170" t="s">
        <v>476</v>
      </c>
      <c r="E33" s="170"/>
      <c r="F33" s="170"/>
      <c r="G33" s="170"/>
      <c r="H33" s="170"/>
      <c r="I33" s="170"/>
      <c r="J33" s="170"/>
    </row>
    <row r="34" spans="1:12" s="1" customFormat="1" ht="15" x14ac:dyDescent="0.25">
      <c r="D34" s="170" t="s">
        <v>463</v>
      </c>
      <c r="E34" s="170"/>
      <c r="F34" s="170"/>
      <c r="G34" s="170"/>
      <c r="H34" s="170"/>
      <c r="I34" s="170"/>
      <c r="J34" s="170"/>
    </row>
    <row r="35" spans="1:12" s="1" customFormat="1" ht="15" x14ac:dyDescent="0.25">
      <c r="D35" s="170" t="s">
        <v>455</v>
      </c>
      <c r="E35" s="170"/>
      <c r="F35" s="170"/>
      <c r="G35" s="170"/>
      <c r="H35" s="170"/>
      <c r="I35" s="170"/>
      <c r="J35" s="170"/>
    </row>
    <row r="36" spans="1:12" s="1" customFormat="1" ht="15" x14ac:dyDescent="0.25">
      <c r="D36" s="170" t="s">
        <v>461</v>
      </c>
      <c r="E36" s="170"/>
      <c r="F36" s="170"/>
      <c r="G36" s="170"/>
      <c r="H36" s="170"/>
      <c r="I36" s="170"/>
      <c r="J36" s="170"/>
    </row>
    <row r="37" spans="1:12" s="1" customFormat="1" ht="15" x14ac:dyDescent="0.25">
      <c r="D37" s="170" t="s">
        <v>459</v>
      </c>
      <c r="E37" s="170"/>
      <c r="F37" s="170"/>
      <c r="G37" s="170"/>
      <c r="H37" s="170"/>
      <c r="I37" s="170"/>
      <c r="J37" s="170"/>
    </row>
    <row r="38" spans="1:12" s="1" customFormat="1" ht="15" x14ac:dyDescent="0.25">
      <c r="D38" s="170" t="s">
        <v>478</v>
      </c>
      <c r="E38" s="170"/>
      <c r="F38" s="170"/>
      <c r="G38" s="170"/>
      <c r="H38" s="170"/>
      <c r="I38" s="170"/>
      <c r="J38" s="170"/>
    </row>
    <row r="39" spans="1:12" s="1" customFormat="1" ht="15" x14ac:dyDescent="0.25">
      <c r="D39" s="170" t="s">
        <v>473</v>
      </c>
      <c r="E39" s="170"/>
      <c r="F39" s="170"/>
      <c r="G39" s="170"/>
      <c r="H39" s="170"/>
      <c r="I39" s="170"/>
      <c r="J39" s="170"/>
    </row>
    <row r="40" spans="1:12" s="1" customFormat="1" ht="15" x14ac:dyDescent="0.25">
      <c r="D40" s="170" t="s">
        <v>454</v>
      </c>
      <c r="E40" s="170"/>
      <c r="F40" s="170"/>
      <c r="G40" s="170"/>
      <c r="H40" s="170"/>
      <c r="I40" s="170"/>
      <c r="J40" s="170"/>
    </row>
    <row r="41" spans="1:12" s="1" customFormat="1" ht="15" x14ac:dyDescent="0.25">
      <c r="D41" s="170" t="s">
        <v>457</v>
      </c>
      <c r="E41" s="170"/>
      <c r="F41" s="170"/>
      <c r="G41" s="170"/>
      <c r="H41" s="170"/>
      <c r="I41" s="170"/>
      <c r="J41" s="170"/>
    </row>
    <row r="42" spans="1:12" s="1" customFormat="1" ht="15" x14ac:dyDescent="0.25">
      <c r="D42" s="170" t="s">
        <v>458</v>
      </c>
      <c r="E42" s="170"/>
      <c r="F42" s="170"/>
      <c r="G42" s="170"/>
      <c r="H42" s="170"/>
      <c r="I42" s="170"/>
      <c r="J42" s="170"/>
    </row>
    <row r="43" spans="1:12" s="1" customFormat="1" ht="15" x14ac:dyDescent="0.25">
      <c r="D43" s="170" t="s">
        <v>468</v>
      </c>
      <c r="E43" s="170"/>
      <c r="F43" s="170"/>
      <c r="G43" s="170"/>
      <c r="H43" s="170"/>
      <c r="I43" s="170"/>
      <c r="J43" s="170"/>
    </row>
    <row r="44" spans="1:12" s="1" customFormat="1" ht="15" x14ac:dyDescent="0.25">
      <c r="D44" s="170" t="s">
        <v>466</v>
      </c>
      <c r="E44" s="170"/>
      <c r="F44" s="170"/>
      <c r="G44" s="170"/>
      <c r="H44" s="170"/>
      <c r="I44" s="170"/>
      <c r="J44" s="170"/>
    </row>
    <row r="45" spans="1:12" s="1" customFormat="1" ht="15" x14ac:dyDescent="0.25">
      <c r="D45" s="170" t="s">
        <v>470</v>
      </c>
      <c r="E45" s="170"/>
      <c r="F45" s="170"/>
      <c r="G45" s="170"/>
      <c r="H45" s="170"/>
      <c r="I45" s="170"/>
      <c r="J45" s="170"/>
    </row>
    <row r="46" spans="1:12" s="5" customFormat="1" ht="12.75" x14ac:dyDescent="0.2">
      <c r="C46" s="4"/>
      <c r="D46" s="8"/>
      <c r="E46" s="11"/>
      <c r="F46" s="12"/>
      <c r="G46" s="13"/>
      <c r="H46" s="13"/>
      <c r="I46" s="14"/>
    </row>
    <row r="47" spans="1:12" s="5" customFormat="1" ht="15.95" customHeight="1" x14ac:dyDescent="0.2">
      <c r="A47" s="21"/>
      <c r="B47" s="67"/>
      <c r="D47" s="76" t="s">
        <v>465</v>
      </c>
      <c r="E47" s="77"/>
      <c r="F47" s="77"/>
      <c r="G47" s="77"/>
      <c r="H47" s="77"/>
      <c r="I47" s="73"/>
      <c r="J47" s="22"/>
    </row>
    <row r="48" spans="1:12" s="5" customFormat="1" ht="20.100000000000001" customHeight="1" x14ac:dyDescent="0.2">
      <c r="A48" s="25" t="s">
        <v>213</v>
      </c>
      <c r="B48" s="26"/>
      <c r="D48" s="68" t="s">
        <v>212</v>
      </c>
      <c r="E48" s="168" t="s">
        <v>213</v>
      </c>
      <c r="F48" s="168"/>
      <c r="G48" s="69" t="str">
        <f>IF(Voto!M25=1,"De acuerdo",IF(Voto!M25=2,"En desacuerdo",IF(Voto!M25=3,"Abstención","")))</f>
        <v/>
      </c>
      <c r="H48" s="72"/>
      <c r="I48" s="70" t="str">
        <f>Voto!K25</f>
        <v/>
      </c>
      <c r="J48" s="5" t="s">
        <v>490</v>
      </c>
      <c r="L48" s="5" t="str">
        <f t="shared" ref="L48:L112" si="0">IF(K48=2,"Por favor justifique su voto","")</f>
        <v/>
      </c>
    </row>
    <row r="49" spans="1:12" s="5" customFormat="1" ht="25.5" customHeight="1" x14ac:dyDescent="0.2">
      <c r="A49" s="23" t="s">
        <v>233</v>
      </c>
      <c r="B49" s="24"/>
      <c r="D49" s="18" t="s">
        <v>494</v>
      </c>
      <c r="E49" s="173" t="s">
        <v>495</v>
      </c>
      <c r="F49" s="174"/>
      <c r="G49" s="69" t="str">
        <f>IF(Voto!M26=1,"De acuerdo",IF(Voto!M26=2,"En desacuerdo",IF(Voto!M26=3,"Abstención","")))</f>
        <v/>
      </c>
      <c r="H49" s="72"/>
      <c r="I49" s="70" t="str">
        <f>Voto!K26</f>
        <v/>
      </c>
      <c r="J49" s="5" t="s">
        <v>490</v>
      </c>
      <c r="L49" s="5" t="str">
        <f t="shared" si="0"/>
        <v/>
      </c>
    </row>
    <row r="50" spans="1:12" s="5" customFormat="1" ht="25.5" customHeight="1" x14ac:dyDescent="0.2">
      <c r="A50" s="25" t="s">
        <v>281</v>
      </c>
      <c r="B50" s="26"/>
      <c r="D50" s="68" t="s">
        <v>232</v>
      </c>
      <c r="E50" s="171" t="s">
        <v>233</v>
      </c>
      <c r="F50" s="172"/>
      <c r="G50" s="69" t="str">
        <f>IF(Voto!M27=1,"De acuerdo",IF(Voto!M27=2,"En desacuerdo",IF(Voto!M27=3,"Abstención","")))</f>
        <v/>
      </c>
      <c r="H50" s="72"/>
      <c r="I50" s="70" t="str">
        <f>Voto!K27</f>
        <v/>
      </c>
      <c r="J50" s="5" t="s">
        <v>490</v>
      </c>
      <c r="L50" s="5" t="str">
        <f t="shared" si="0"/>
        <v/>
      </c>
    </row>
    <row r="51" spans="1:12" s="5" customFormat="1" ht="25.5" customHeight="1" x14ac:dyDescent="0.2">
      <c r="A51" s="23" t="s">
        <v>423</v>
      </c>
      <c r="B51" s="24"/>
      <c r="D51" s="18" t="s">
        <v>280</v>
      </c>
      <c r="E51" s="173" t="s">
        <v>281</v>
      </c>
      <c r="F51" s="174"/>
      <c r="G51" s="69" t="str">
        <f>IF(Voto!M28=1,"De acuerdo",IF(Voto!M28=2,"En desacuerdo",IF(Voto!M28=3,"Abstención","")))</f>
        <v/>
      </c>
      <c r="H51" s="72"/>
      <c r="I51" s="70" t="str">
        <f>Voto!K28</f>
        <v/>
      </c>
      <c r="J51" s="5" t="s">
        <v>490</v>
      </c>
      <c r="L51" s="5" t="str">
        <f t="shared" si="0"/>
        <v/>
      </c>
    </row>
    <row r="52" spans="1:12" s="5" customFormat="1" ht="25.5" customHeight="1" x14ac:dyDescent="0.2">
      <c r="A52" s="25" t="s">
        <v>437</v>
      </c>
      <c r="B52" s="26"/>
      <c r="D52" s="68" t="s">
        <v>422</v>
      </c>
      <c r="E52" s="171" t="s">
        <v>423</v>
      </c>
      <c r="F52" s="172"/>
      <c r="G52" s="69" t="str">
        <f>IF(Voto!M29=1,"De acuerdo",IF(Voto!M29=2,"En desacuerdo",IF(Voto!M29=3,"Abstención","")))</f>
        <v/>
      </c>
      <c r="H52" s="72"/>
      <c r="I52" s="70" t="str">
        <f>Voto!K29</f>
        <v/>
      </c>
      <c r="J52" s="5" t="s">
        <v>490</v>
      </c>
      <c r="L52" s="5" t="str">
        <f t="shared" si="0"/>
        <v/>
      </c>
    </row>
    <row r="53" spans="1:12" s="5" customFormat="1" ht="25.5" customHeight="1" x14ac:dyDescent="0.2">
      <c r="A53" s="23" t="s">
        <v>439</v>
      </c>
      <c r="B53" s="24"/>
      <c r="D53" s="18" t="s">
        <v>436</v>
      </c>
      <c r="E53" s="173" t="s">
        <v>437</v>
      </c>
      <c r="F53" s="174"/>
      <c r="G53" s="69" t="e">
        <f>IF(Voto!#REF!=1,"De acuerdo",IF(Voto!#REF!=2,"En desacuerdo",IF(Voto!#REF!=3,"Abstención","")))</f>
        <v>#REF!</v>
      </c>
      <c r="H53" s="72"/>
      <c r="I53" s="70" t="e">
        <f>Voto!#REF!</f>
        <v>#REF!</v>
      </c>
      <c r="J53" s="5" t="s">
        <v>490</v>
      </c>
      <c r="L53" s="5" t="str">
        <f t="shared" si="0"/>
        <v/>
      </c>
    </row>
    <row r="54" spans="1:12" s="5" customFormat="1" ht="25.5" customHeight="1" x14ac:dyDescent="0.2">
      <c r="A54" s="25" t="s">
        <v>441</v>
      </c>
      <c r="B54" s="26"/>
      <c r="D54" s="68" t="s">
        <v>438</v>
      </c>
      <c r="E54" s="171" t="s">
        <v>439</v>
      </c>
      <c r="F54" s="172"/>
      <c r="G54" s="69" t="e">
        <f>IF(Voto!#REF!=1,"De acuerdo",IF(Voto!#REF!=2,"En desacuerdo",IF(Voto!#REF!=3,"Abstención","")))</f>
        <v>#REF!</v>
      </c>
      <c r="H54" s="72"/>
      <c r="I54" s="71" t="e">
        <f>Voto!#REF!</f>
        <v>#REF!</v>
      </c>
      <c r="J54" s="5" t="s">
        <v>490</v>
      </c>
      <c r="L54" s="5" t="str">
        <f t="shared" si="0"/>
        <v/>
      </c>
    </row>
    <row r="55" spans="1:12" s="5" customFormat="1" ht="25.5" customHeight="1" x14ac:dyDescent="0.2">
      <c r="A55" s="23" t="s">
        <v>443</v>
      </c>
      <c r="B55" s="24"/>
      <c r="D55" s="18" t="s">
        <v>440</v>
      </c>
      <c r="E55" s="173" t="s">
        <v>441</v>
      </c>
      <c r="F55" s="174"/>
      <c r="G55" s="69" t="e">
        <f>IF(Voto!#REF!=1,"De acuerdo",IF(Voto!#REF!=2,"En desacuerdo",IF(Voto!#REF!=3,"Abstención","")))</f>
        <v>#REF!</v>
      </c>
      <c r="H55" s="72"/>
      <c r="I55" s="70" t="e">
        <f>Voto!#REF!</f>
        <v>#REF!</v>
      </c>
      <c r="J55" s="5" t="s">
        <v>490</v>
      </c>
      <c r="L55" s="5" t="str">
        <f t="shared" si="0"/>
        <v/>
      </c>
    </row>
    <row r="56" spans="1:12" s="5" customFormat="1" ht="25.5" customHeight="1" x14ac:dyDescent="0.2">
      <c r="A56" s="25" t="s">
        <v>445</v>
      </c>
      <c r="B56" s="26"/>
      <c r="D56" s="68" t="s">
        <v>442</v>
      </c>
      <c r="E56" s="171" t="s">
        <v>443</v>
      </c>
      <c r="F56" s="172"/>
      <c r="G56" s="69" t="e">
        <f>IF(Voto!#REF!=1,"De acuerdo",IF(Voto!#REF!=2,"En desacuerdo",IF(Voto!#REF!=3,"Abstención","")))</f>
        <v>#REF!</v>
      </c>
      <c r="H56" s="72"/>
      <c r="I56" s="70" t="e">
        <f>Voto!#REF!</f>
        <v>#REF!</v>
      </c>
      <c r="J56" s="5" t="s">
        <v>490</v>
      </c>
      <c r="L56" s="5" t="str">
        <f t="shared" si="0"/>
        <v/>
      </c>
    </row>
    <row r="57" spans="1:12" s="5" customFormat="1" ht="25.5" customHeight="1" x14ac:dyDescent="0.2">
      <c r="A57" s="23" t="s">
        <v>447</v>
      </c>
      <c r="B57" s="24"/>
      <c r="D57" s="18" t="s">
        <v>444</v>
      </c>
      <c r="E57" s="173" t="s">
        <v>445</v>
      </c>
      <c r="F57" s="174"/>
      <c r="G57" s="69" t="e">
        <f>IF(Voto!#REF!=1,"De acuerdo",IF(Voto!#REF!=2,"En desacuerdo",IF(Voto!#REF!=3,"Abstención","")))</f>
        <v>#REF!</v>
      </c>
      <c r="H57" s="72"/>
      <c r="I57" s="70" t="e">
        <f>Voto!#REF!</f>
        <v>#REF!</v>
      </c>
      <c r="J57" s="5" t="s">
        <v>490</v>
      </c>
      <c r="L57" s="5" t="str">
        <f t="shared" si="0"/>
        <v/>
      </c>
    </row>
    <row r="58" spans="1:12" s="5" customFormat="1" ht="25.5" customHeight="1" x14ac:dyDescent="0.2">
      <c r="A58" s="25" t="s">
        <v>449</v>
      </c>
      <c r="B58" s="26"/>
      <c r="D58" s="68" t="s">
        <v>446</v>
      </c>
      <c r="E58" s="171" t="s">
        <v>447</v>
      </c>
      <c r="F58" s="172"/>
      <c r="G58" s="69" t="e">
        <f>IF(Voto!#REF!=1,"De acuerdo",IF(Voto!#REF!=2,"En desacuerdo",IF(Voto!#REF!=3,"Abstención","")))</f>
        <v>#REF!</v>
      </c>
      <c r="H58" s="72"/>
      <c r="I58" s="70" t="e">
        <f>Voto!#REF!</f>
        <v>#REF!</v>
      </c>
      <c r="J58" s="5" t="s">
        <v>490</v>
      </c>
      <c r="L58" s="5" t="str">
        <f t="shared" si="0"/>
        <v/>
      </c>
    </row>
    <row r="59" spans="1:12" s="5" customFormat="1" ht="25.5" customHeight="1" x14ac:dyDescent="0.2">
      <c r="A59" s="23" t="s">
        <v>451</v>
      </c>
      <c r="B59" s="24"/>
      <c r="D59" s="18" t="s">
        <v>448</v>
      </c>
      <c r="E59" s="173" t="s">
        <v>449</v>
      </c>
      <c r="F59" s="174"/>
      <c r="G59" s="69" t="e">
        <f>IF(Voto!#REF!=1,"De acuerdo",IF(Voto!#REF!=2,"En desacuerdo",IF(Voto!#REF!=3,"Abstención","")))</f>
        <v>#REF!</v>
      </c>
      <c r="H59" s="72"/>
      <c r="I59" s="70" t="e">
        <f>Voto!#REF!</f>
        <v>#REF!</v>
      </c>
      <c r="J59" s="5" t="s">
        <v>490</v>
      </c>
      <c r="L59" s="5" t="str">
        <f t="shared" si="0"/>
        <v/>
      </c>
    </row>
    <row r="60" spans="1:12" s="5" customFormat="1" ht="25.5" customHeight="1" x14ac:dyDescent="0.2">
      <c r="A60" s="25"/>
      <c r="B60" s="26"/>
      <c r="D60" s="68" t="s">
        <v>450</v>
      </c>
      <c r="E60" s="171" t="s">
        <v>451</v>
      </c>
      <c r="F60" s="172"/>
      <c r="G60" s="69" t="e">
        <f>IF(Voto!#REF!=1,"De acuerdo",IF(Voto!#REF!=2,"En desacuerdo",IF(Voto!#REF!=3,"Abstención","")))</f>
        <v>#REF!</v>
      </c>
      <c r="H60" s="72"/>
      <c r="I60" s="70" t="e">
        <f>Voto!#REF!</f>
        <v>#REF!</v>
      </c>
      <c r="L60" s="5" t="str">
        <f t="shared" si="0"/>
        <v/>
      </c>
    </row>
    <row r="61" spans="1:12" s="5" customFormat="1" ht="15.95" customHeight="1" x14ac:dyDescent="0.2">
      <c r="A61" s="28"/>
      <c r="B61" s="29"/>
      <c r="D61" s="76" t="s">
        <v>471</v>
      </c>
      <c r="E61" s="77"/>
      <c r="F61" s="77"/>
      <c r="G61" s="77" t="str">
        <f>IF(Voto!M30=1,"De acuerdo",IF(Voto!M30=2,"En desacuerdo",IF(Voto!M30=3,"Abstención","")))</f>
        <v/>
      </c>
      <c r="H61" s="77"/>
      <c r="I61" s="73">
        <f>Voto!K30</f>
        <v>0</v>
      </c>
      <c r="J61" s="22" t="s">
        <v>490</v>
      </c>
      <c r="L61" s="5" t="str">
        <f t="shared" si="0"/>
        <v/>
      </c>
    </row>
    <row r="62" spans="1:12" s="5" customFormat="1" ht="25.5" x14ac:dyDescent="0.2">
      <c r="A62" s="25" t="s">
        <v>7</v>
      </c>
      <c r="B62" s="26"/>
      <c r="D62" s="68" t="s">
        <v>6</v>
      </c>
      <c r="E62" s="168" t="s">
        <v>7</v>
      </c>
      <c r="F62" s="168"/>
      <c r="G62" s="69" t="str">
        <f>IF(Voto!M31=1,"De acuerdo",IF(Voto!M31=2,"En desacuerdo",IF(Voto!M31=3,"Abstención","")))</f>
        <v/>
      </c>
      <c r="H62" s="72"/>
      <c r="I62" s="70" t="str">
        <f>Voto!K31</f>
        <v/>
      </c>
      <c r="J62" s="5" t="s">
        <v>490</v>
      </c>
      <c r="L62" s="5" t="str">
        <f t="shared" si="0"/>
        <v/>
      </c>
    </row>
    <row r="63" spans="1:12" s="5" customFormat="1" ht="20.100000000000001" customHeight="1" x14ac:dyDescent="0.2">
      <c r="A63" s="23" t="s">
        <v>75</v>
      </c>
      <c r="B63" s="24"/>
      <c r="D63" s="18" t="s">
        <v>74</v>
      </c>
      <c r="E63" s="167" t="s">
        <v>75</v>
      </c>
      <c r="F63" s="167"/>
      <c r="G63" s="69" t="str">
        <f>IF(Voto!M32=1,"De acuerdo",IF(Voto!M32=2,"En desacuerdo",IF(Voto!M32=3,"Abstención","")))</f>
        <v/>
      </c>
      <c r="H63" s="72"/>
      <c r="I63" s="70" t="str">
        <f>Voto!K32</f>
        <v/>
      </c>
      <c r="J63" s="5" t="s">
        <v>490</v>
      </c>
      <c r="L63" s="5" t="str">
        <f t="shared" si="0"/>
        <v/>
      </c>
    </row>
    <row r="64" spans="1:12" s="5" customFormat="1" ht="20.100000000000001" customHeight="1" x14ac:dyDescent="0.2">
      <c r="A64" s="25" t="s">
        <v>125</v>
      </c>
      <c r="B64" s="26"/>
      <c r="D64" s="68" t="s">
        <v>124</v>
      </c>
      <c r="E64" s="168" t="s">
        <v>125</v>
      </c>
      <c r="F64" s="168"/>
      <c r="G64" s="69" t="str">
        <f>IF(Voto!M33=1,"De acuerdo",IF(Voto!M33=2,"En desacuerdo",IF(Voto!M33=3,"Abstención","")))</f>
        <v/>
      </c>
      <c r="H64" s="72"/>
      <c r="I64" s="70" t="str">
        <f>Voto!K33</f>
        <v/>
      </c>
      <c r="J64" s="5" t="s">
        <v>490</v>
      </c>
      <c r="L64" s="5" t="str">
        <f t="shared" si="0"/>
        <v/>
      </c>
    </row>
    <row r="65" spans="1:12" s="5" customFormat="1" ht="38.25" x14ac:dyDescent="0.2">
      <c r="A65" s="23" t="s">
        <v>129</v>
      </c>
      <c r="B65" s="24"/>
      <c r="D65" s="18" t="s">
        <v>128</v>
      </c>
      <c r="E65" s="167" t="s">
        <v>129</v>
      </c>
      <c r="F65" s="167"/>
      <c r="G65" s="69" t="str">
        <f>IF(Voto!M34=1,"De acuerdo",IF(Voto!M34=2,"En desacuerdo",IF(Voto!M34=3,"Abstención","")))</f>
        <v/>
      </c>
      <c r="H65" s="72"/>
      <c r="I65" s="70" t="str">
        <f>Voto!K34</f>
        <v/>
      </c>
      <c r="J65" s="5" t="s">
        <v>490</v>
      </c>
      <c r="L65" s="5" t="str">
        <f t="shared" si="0"/>
        <v/>
      </c>
    </row>
    <row r="66" spans="1:12" s="5" customFormat="1" ht="20.100000000000001" customHeight="1" x14ac:dyDescent="0.2">
      <c r="A66" s="25" t="s">
        <v>295</v>
      </c>
      <c r="B66" s="26"/>
      <c r="D66" s="68" t="s">
        <v>294</v>
      </c>
      <c r="E66" s="168" t="s">
        <v>295</v>
      </c>
      <c r="F66" s="168"/>
      <c r="G66" s="69" t="str">
        <f>IF(Voto!M35=1,"De acuerdo",IF(Voto!M35=2,"En desacuerdo",IF(Voto!M35=3,"Abstención","")))</f>
        <v/>
      </c>
      <c r="H66" s="72"/>
      <c r="I66" s="70" t="str">
        <f>Voto!K35</f>
        <v/>
      </c>
      <c r="J66" s="5" t="s">
        <v>490</v>
      </c>
      <c r="L66" s="5" t="str">
        <f t="shared" si="0"/>
        <v/>
      </c>
    </row>
    <row r="67" spans="1:12" s="5" customFormat="1" ht="25.5" x14ac:dyDescent="0.2">
      <c r="A67" s="23" t="s">
        <v>297</v>
      </c>
      <c r="B67" s="24"/>
      <c r="D67" s="18" t="s">
        <v>296</v>
      </c>
      <c r="E67" s="167" t="s">
        <v>297</v>
      </c>
      <c r="F67" s="167"/>
      <c r="G67" s="69" t="str">
        <f>IF(Voto!M67=1,"De acuerdo",IF(Voto!M67=2,"En desacuerdo",IF(Voto!M67=3,"Abstención","")))</f>
        <v/>
      </c>
      <c r="H67" s="72"/>
      <c r="I67" s="70" t="str">
        <f>Voto!K67</f>
        <v/>
      </c>
      <c r="J67" s="5" t="s">
        <v>490</v>
      </c>
      <c r="L67" s="5" t="str">
        <f t="shared" si="0"/>
        <v/>
      </c>
    </row>
    <row r="68" spans="1:12" s="5" customFormat="1" ht="38.25" x14ac:dyDescent="0.2">
      <c r="A68" s="25" t="s">
        <v>337</v>
      </c>
      <c r="B68" s="26"/>
      <c r="D68" s="68" t="s">
        <v>336</v>
      </c>
      <c r="E68" s="168" t="s">
        <v>337</v>
      </c>
      <c r="F68" s="168"/>
      <c r="G68" s="69" t="str">
        <f>IF(Voto!M68=1,"De acuerdo",IF(Voto!M68=2,"En desacuerdo",IF(Voto!M68=3,"Abstención","")))</f>
        <v/>
      </c>
      <c r="H68" s="72"/>
      <c r="I68" s="70" t="str">
        <f>Voto!K68</f>
        <v/>
      </c>
      <c r="J68" s="5" t="s">
        <v>490</v>
      </c>
      <c r="L68" s="5" t="str">
        <f t="shared" si="0"/>
        <v/>
      </c>
    </row>
    <row r="69" spans="1:12" s="5" customFormat="1" ht="15.95" customHeight="1" x14ac:dyDescent="0.2">
      <c r="A69" s="9"/>
      <c r="B69" s="29"/>
      <c r="D69" s="76" t="s">
        <v>467</v>
      </c>
      <c r="E69" s="77"/>
      <c r="F69" s="77"/>
      <c r="G69" s="77" t="str">
        <f>IF(Voto!M69=1,"De acuerdo",IF(Voto!M69=2,"En desacuerdo",IF(Voto!M69=3,"Abstención","")))</f>
        <v/>
      </c>
      <c r="H69" s="77"/>
      <c r="I69" s="73">
        <f>Voto!K69</f>
        <v>0</v>
      </c>
      <c r="J69" s="22" t="s">
        <v>490</v>
      </c>
      <c r="L69" s="5" t="str">
        <f t="shared" si="0"/>
        <v/>
      </c>
    </row>
    <row r="70" spans="1:12" s="5" customFormat="1" ht="20.100000000000001" customHeight="1" x14ac:dyDescent="0.2">
      <c r="A70" s="25" t="s">
        <v>53</v>
      </c>
      <c r="B70" s="26"/>
      <c r="D70" s="68" t="s">
        <v>52</v>
      </c>
      <c r="E70" s="168" t="s">
        <v>53</v>
      </c>
      <c r="F70" s="168"/>
      <c r="G70" s="69" t="str">
        <f>IF(Voto!M85=1,"De acuerdo",IF(Voto!M85=2,"En desacuerdo",IF(Voto!M85=3,"Abstención","")))</f>
        <v/>
      </c>
      <c r="H70" s="72"/>
      <c r="I70" s="70" t="str">
        <f>Voto!K85</f>
        <v/>
      </c>
      <c r="J70" s="5" t="s">
        <v>490</v>
      </c>
      <c r="L70" s="5" t="str">
        <f t="shared" si="0"/>
        <v/>
      </c>
    </row>
    <row r="71" spans="1:12" s="5" customFormat="1" ht="15.95" customHeight="1" x14ac:dyDescent="0.2">
      <c r="A71" s="9"/>
      <c r="B71" s="29"/>
      <c r="D71" s="76" t="s">
        <v>464</v>
      </c>
      <c r="E71" s="77"/>
      <c r="F71" s="77"/>
      <c r="G71" s="77" t="str">
        <f>IF(Voto!M95=1,"De acuerdo",IF(Voto!M95=2,"En desacuerdo",IF(Voto!M95=3,"Abstención","")))</f>
        <v/>
      </c>
      <c r="H71" s="77"/>
      <c r="I71" s="73">
        <f>Voto!K95</f>
        <v>0</v>
      </c>
      <c r="J71" s="22" t="s">
        <v>490</v>
      </c>
      <c r="L71" s="5" t="str">
        <f t="shared" si="0"/>
        <v/>
      </c>
    </row>
    <row r="72" spans="1:12" s="5" customFormat="1" ht="25.5" x14ac:dyDescent="0.2">
      <c r="A72" s="25" t="s">
        <v>33</v>
      </c>
      <c r="B72" s="26"/>
      <c r="D72" s="68" t="s">
        <v>32</v>
      </c>
      <c r="E72" s="168" t="s">
        <v>33</v>
      </c>
      <c r="F72" s="168"/>
      <c r="G72" s="69" t="str">
        <f>IF(Voto!M96=1,"De acuerdo",IF(Voto!M96=2,"En desacuerdo",IF(Voto!M96=3,"Abstención","")))</f>
        <v/>
      </c>
      <c r="H72" s="72"/>
      <c r="I72" s="70" t="str">
        <f>Voto!K96</f>
        <v/>
      </c>
      <c r="J72" s="5" t="s">
        <v>490</v>
      </c>
      <c r="L72" s="5" t="str">
        <f t="shared" si="0"/>
        <v/>
      </c>
    </row>
    <row r="73" spans="1:12" s="5" customFormat="1" ht="25.5" x14ac:dyDescent="0.2">
      <c r="A73" s="23" t="s">
        <v>35</v>
      </c>
      <c r="B73" s="24"/>
      <c r="D73" s="18" t="s">
        <v>34</v>
      </c>
      <c r="E73" s="167" t="s">
        <v>35</v>
      </c>
      <c r="F73" s="167"/>
      <c r="G73" s="69" t="str">
        <f>IF(Voto!M97=1,"De acuerdo",IF(Voto!M97=2,"En desacuerdo",IF(Voto!M97=3,"Abstención","")))</f>
        <v/>
      </c>
      <c r="H73" s="72"/>
      <c r="I73" s="70" t="str">
        <f>Voto!K97</f>
        <v/>
      </c>
      <c r="J73" s="5" t="s">
        <v>490</v>
      </c>
      <c r="L73" s="5" t="str">
        <f t="shared" si="0"/>
        <v/>
      </c>
    </row>
    <row r="74" spans="1:12" s="5" customFormat="1" ht="25.5" x14ac:dyDescent="0.2">
      <c r="A74" s="25" t="s">
        <v>79</v>
      </c>
      <c r="B74" s="26"/>
      <c r="D74" s="68" t="s">
        <v>78</v>
      </c>
      <c r="E74" s="168" t="s">
        <v>79</v>
      </c>
      <c r="F74" s="168"/>
      <c r="G74" s="69" t="str">
        <f>IF(Voto!M99=1,"De acuerdo",IF(Voto!M99=2,"En desacuerdo",IF(Voto!M99=3,"Abstención","")))</f>
        <v/>
      </c>
      <c r="H74" s="72"/>
      <c r="I74" s="70" t="str">
        <f>Voto!K99</f>
        <v/>
      </c>
      <c r="J74" s="5" t="s">
        <v>490</v>
      </c>
      <c r="L74" s="5" t="str">
        <f t="shared" si="0"/>
        <v/>
      </c>
    </row>
    <row r="75" spans="1:12" s="5" customFormat="1" ht="51" x14ac:dyDescent="0.2">
      <c r="A75" s="23" t="s">
        <v>165</v>
      </c>
      <c r="B75" s="24"/>
      <c r="D75" s="18" t="s">
        <v>164</v>
      </c>
      <c r="E75" s="167" t="s">
        <v>165</v>
      </c>
      <c r="F75" s="167"/>
      <c r="G75" s="69" t="e">
        <f>IF(Voto!#REF!=1,"De acuerdo",IF(Voto!#REF!=2,"En desacuerdo",IF(Voto!#REF!=3,"Abstención","")))</f>
        <v>#REF!</v>
      </c>
      <c r="H75" s="72"/>
      <c r="I75" s="70" t="e">
        <f>Voto!#REF!</f>
        <v>#REF!</v>
      </c>
      <c r="J75" s="5" t="s">
        <v>490</v>
      </c>
      <c r="L75" s="5" t="str">
        <f t="shared" si="0"/>
        <v/>
      </c>
    </row>
    <row r="76" spans="1:12" s="5" customFormat="1" ht="15.95" customHeight="1" x14ac:dyDescent="0.2">
      <c r="A76" s="9"/>
      <c r="B76" s="29"/>
      <c r="D76" s="76" t="s">
        <v>462</v>
      </c>
      <c r="E76" s="77"/>
      <c r="F76" s="77"/>
      <c r="G76" s="77" t="str">
        <f>IF(Voto!M137=1,"De acuerdo",IF(Voto!M137=2,"En desacuerdo",IF(Voto!M137=3,"Abstención","")))</f>
        <v/>
      </c>
      <c r="H76" s="77"/>
      <c r="I76" s="73">
        <f>Voto!K137</f>
        <v>0</v>
      </c>
      <c r="J76" s="22" t="s">
        <v>490</v>
      </c>
      <c r="L76" s="5" t="str">
        <f t="shared" si="0"/>
        <v/>
      </c>
    </row>
    <row r="77" spans="1:12" s="5" customFormat="1" ht="25.5" x14ac:dyDescent="0.2">
      <c r="A77" s="25" t="s">
        <v>289</v>
      </c>
      <c r="B77" s="26"/>
      <c r="D77" s="68" t="s">
        <v>288</v>
      </c>
      <c r="E77" s="168" t="s">
        <v>289</v>
      </c>
      <c r="F77" s="168"/>
      <c r="G77" s="69" t="str">
        <f>IF(Voto!M138=1,"De acuerdo",IF(Voto!M138=2,"En desacuerdo",IF(Voto!M138=3,"Abstención","")))</f>
        <v/>
      </c>
      <c r="H77" s="72"/>
      <c r="I77" s="70" t="str">
        <f>Voto!K138</f>
        <v/>
      </c>
      <c r="J77" s="5" t="s">
        <v>490</v>
      </c>
      <c r="L77" s="5" t="str">
        <f t="shared" si="0"/>
        <v/>
      </c>
    </row>
    <row r="78" spans="1:12" s="5" customFormat="1" ht="15.95" customHeight="1" x14ac:dyDescent="0.2">
      <c r="A78" s="9"/>
      <c r="B78" s="29"/>
      <c r="D78" s="76" t="s">
        <v>477</v>
      </c>
      <c r="E78" s="77"/>
      <c r="F78" s="77"/>
      <c r="G78" s="77" t="str">
        <f>IF(Voto!M189=1,"De acuerdo",IF(Voto!M189=2,"En desacuerdo",IF(Voto!M189=3,"Abstención","")))</f>
        <v/>
      </c>
      <c r="H78" s="77"/>
      <c r="I78" s="73">
        <f>Voto!K189</f>
        <v>0</v>
      </c>
      <c r="J78" s="22" t="s">
        <v>490</v>
      </c>
      <c r="L78" s="5" t="str">
        <f t="shared" si="0"/>
        <v/>
      </c>
    </row>
    <row r="79" spans="1:12" s="5" customFormat="1" ht="25.5" x14ac:dyDescent="0.2">
      <c r="A79" s="25" t="s">
        <v>201</v>
      </c>
      <c r="B79" s="26"/>
      <c r="D79" s="68" t="s">
        <v>200</v>
      </c>
      <c r="E79" s="168" t="s">
        <v>201</v>
      </c>
      <c r="F79" s="168"/>
      <c r="G79" s="69" t="str">
        <f>IF(Voto!M190=1,"De acuerdo",IF(Voto!M190=2,"En desacuerdo",IF(Voto!M190=3,"Abstención","")))</f>
        <v/>
      </c>
      <c r="H79" s="72"/>
      <c r="I79" s="70" t="str">
        <f>Voto!K190</f>
        <v/>
      </c>
      <c r="J79" s="5" t="s">
        <v>490</v>
      </c>
      <c r="L79" s="5" t="str">
        <f t="shared" si="0"/>
        <v/>
      </c>
    </row>
    <row r="80" spans="1:12" s="5" customFormat="1" ht="38.25" x14ac:dyDescent="0.2">
      <c r="A80" s="23" t="s">
        <v>203</v>
      </c>
      <c r="B80" s="24"/>
      <c r="D80" s="18" t="s">
        <v>202</v>
      </c>
      <c r="E80" s="167" t="s">
        <v>203</v>
      </c>
      <c r="F80" s="167"/>
      <c r="G80" s="69" t="str">
        <f>IF(Voto!M203=1,"De acuerdo",IF(Voto!M203=2,"En desacuerdo",IF(Voto!M203=3,"Abstención","")))</f>
        <v/>
      </c>
      <c r="H80" s="72"/>
      <c r="I80" s="70" t="str">
        <f>Voto!K203</f>
        <v/>
      </c>
      <c r="J80" s="5" t="s">
        <v>490</v>
      </c>
      <c r="L80" s="5" t="str">
        <f t="shared" si="0"/>
        <v/>
      </c>
    </row>
    <row r="81" spans="1:12" s="5" customFormat="1" ht="51" x14ac:dyDescent="0.2">
      <c r="A81" s="25" t="s">
        <v>391</v>
      </c>
      <c r="B81" s="26"/>
      <c r="D81" s="68" t="s">
        <v>390</v>
      </c>
      <c r="E81" s="168" t="s">
        <v>391</v>
      </c>
      <c r="F81" s="168"/>
      <c r="G81" s="69" t="str">
        <f>IF(Voto!M207=1,"De acuerdo",IF(Voto!M207=2,"En desacuerdo",IF(Voto!M207=3,"Abstención","")))</f>
        <v/>
      </c>
      <c r="H81" s="72"/>
      <c r="I81" s="70" t="str">
        <f>Voto!K207</f>
        <v/>
      </c>
      <c r="J81" s="5" t="s">
        <v>490</v>
      </c>
      <c r="L81" s="5" t="str">
        <f t="shared" si="0"/>
        <v/>
      </c>
    </row>
    <row r="82" spans="1:12" s="5" customFormat="1" ht="15.95" customHeight="1" x14ac:dyDescent="0.2">
      <c r="A82" s="9"/>
      <c r="B82" s="29"/>
      <c r="D82" s="76" t="s">
        <v>460</v>
      </c>
      <c r="E82" s="77"/>
      <c r="F82" s="77"/>
      <c r="G82" s="77" t="str">
        <f>IF(Voto!M239=1,"De acuerdo",IF(Voto!M239=2,"En desacuerdo",IF(Voto!M239=3,"Abstención","")))</f>
        <v/>
      </c>
      <c r="H82" s="77"/>
      <c r="I82" s="73">
        <f>Voto!K239</f>
        <v>0</v>
      </c>
      <c r="J82" s="22" t="s">
        <v>490</v>
      </c>
      <c r="L82" s="5" t="str">
        <f t="shared" si="0"/>
        <v/>
      </c>
    </row>
    <row r="83" spans="1:12" s="5" customFormat="1" ht="38.25" x14ac:dyDescent="0.2">
      <c r="A83" s="25" t="s">
        <v>3</v>
      </c>
      <c r="B83" s="26"/>
      <c r="D83" s="68" t="s">
        <v>2</v>
      </c>
      <c r="E83" s="168" t="s">
        <v>3</v>
      </c>
      <c r="F83" s="168"/>
      <c r="G83" s="69" t="str">
        <f>IF(Voto!M240=1,"De acuerdo",IF(Voto!M240=2,"En desacuerdo",IF(Voto!M240=3,"Abstención","")))</f>
        <v/>
      </c>
      <c r="H83" s="72"/>
      <c r="I83" s="70" t="str">
        <f>Voto!K240</f>
        <v/>
      </c>
      <c r="J83" s="5" t="s">
        <v>490</v>
      </c>
      <c r="L83" s="5" t="str">
        <f t="shared" si="0"/>
        <v/>
      </c>
    </row>
    <row r="84" spans="1:12" s="5" customFormat="1" ht="25.5" x14ac:dyDescent="0.2">
      <c r="A84" s="23" t="s">
        <v>41</v>
      </c>
      <c r="B84" s="24"/>
      <c r="D84" s="18" t="s">
        <v>40</v>
      </c>
      <c r="E84" s="167" t="s">
        <v>41</v>
      </c>
      <c r="F84" s="167"/>
      <c r="G84" s="69" t="str">
        <f>IF(Voto!M241=1,"De acuerdo",IF(Voto!M241=2,"En desacuerdo",IF(Voto!M241=3,"Abstención","")))</f>
        <v/>
      </c>
      <c r="H84" s="72"/>
      <c r="I84" s="70" t="str">
        <f>Voto!K241</f>
        <v/>
      </c>
      <c r="J84" s="5" t="s">
        <v>490</v>
      </c>
      <c r="L84" s="5" t="str">
        <f t="shared" si="0"/>
        <v/>
      </c>
    </row>
    <row r="85" spans="1:12" s="5" customFormat="1" ht="38.25" x14ac:dyDescent="0.2">
      <c r="A85" s="25" t="s">
        <v>43</v>
      </c>
      <c r="B85" s="26"/>
      <c r="D85" s="68" t="s">
        <v>42</v>
      </c>
      <c r="E85" s="168" t="s">
        <v>43</v>
      </c>
      <c r="F85" s="168"/>
      <c r="G85" s="69" t="str">
        <f>IF(Voto!M242=1,"De acuerdo",IF(Voto!M242=2,"En desacuerdo",IF(Voto!M242=3,"Abstención","")))</f>
        <v/>
      </c>
      <c r="H85" s="72"/>
      <c r="I85" s="70" t="str">
        <f>Voto!K242</f>
        <v/>
      </c>
      <c r="J85" s="5" t="s">
        <v>490</v>
      </c>
      <c r="L85" s="5" t="str">
        <f t="shared" si="0"/>
        <v/>
      </c>
    </row>
    <row r="86" spans="1:12" s="5" customFormat="1" ht="38.25" x14ac:dyDescent="0.2">
      <c r="A86" s="23" t="s">
        <v>65</v>
      </c>
      <c r="B86" s="24"/>
      <c r="D86" s="18" t="s">
        <v>64</v>
      </c>
      <c r="E86" s="167" t="s">
        <v>65</v>
      </c>
      <c r="F86" s="167"/>
      <c r="G86" s="69" t="str">
        <f>IF(Voto!M243=1,"De acuerdo",IF(Voto!M243=2,"En desacuerdo",IF(Voto!M243=3,"Abstención","")))</f>
        <v/>
      </c>
      <c r="H86" s="72"/>
      <c r="I86" s="70" t="str">
        <f>Voto!K243</f>
        <v/>
      </c>
      <c r="J86" s="5" t="s">
        <v>490</v>
      </c>
      <c r="L86" s="5" t="str">
        <f t="shared" si="0"/>
        <v/>
      </c>
    </row>
    <row r="87" spans="1:12" s="5" customFormat="1" ht="38.25" x14ac:dyDescent="0.2">
      <c r="A87" s="25" t="s">
        <v>77</v>
      </c>
      <c r="B87" s="26"/>
      <c r="D87" s="68" t="s">
        <v>76</v>
      </c>
      <c r="E87" s="168" t="s">
        <v>77</v>
      </c>
      <c r="F87" s="168"/>
      <c r="G87" s="69" t="str">
        <f>IF(Voto!M244=1,"De acuerdo",IF(Voto!M244=2,"En desacuerdo",IF(Voto!M244=3,"Abstención","")))</f>
        <v/>
      </c>
      <c r="H87" s="72"/>
      <c r="I87" s="70" t="str">
        <f>Voto!K244</f>
        <v/>
      </c>
      <c r="J87" s="5" t="s">
        <v>490</v>
      </c>
      <c r="L87" s="5" t="str">
        <f t="shared" si="0"/>
        <v/>
      </c>
    </row>
    <row r="88" spans="1:12" s="5" customFormat="1" ht="25.5" x14ac:dyDescent="0.2">
      <c r="A88" s="23" t="s">
        <v>97</v>
      </c>
      <c r="B88" s="24"/>
      <c r="D88" s="18" t="s">
        <v>96</v>
      </c>
      <c r="E88" s="167" t="s">
        <v>97</v>
      </c>
      <c r="F88" s="167"/>
      <c r="G88" s="69" t="str">
        <f>IF(Voto!M245=1,"De acuerdo",IF(Voto!M245=2,"En desacuerdo",IF(Voto!M245=3,"Abstención","")))</f>
        <v/>
      </c>
      <c r="H88" s="72"/>
      <c r="I88" s="70" t="str">
        <f>Voto!K245</f>
        <v/>
      </c>
      <c r="J88" s="5" t="s">
        <v>490</v>
      </c>
      <c r="L88" s="5" t="str">
        <f t="shared" si="0"/>
        <v/>
      </c>
    </row>
    <row r="89" spans="1:12" s="5" customFormat="1" ht="38.25" x14ac:dyDescent="0.2">
      <c r="A89" s="25" t="s">
        <v>105</v>
      </c>
      <c r="B89" s="26"/>
      <c r="D89" s="68" t="s">
        <v>104</v>
      </c>
      <c r="E89" s="168" t="s">
        <v>105</v>
      </c>
      <c r="F89" s="168"/>
      <c r="G89" s="69" t="str">
        <f>IF(Voto!M246=1,"De acuerdo",IF(Voto!M246=2,"En desacuerdo",IF(Voto!M246=3,"Abstención","")))</f>
        <v/>
      </c>
      <c r="H89" s="72"/>
      <c r="I89" s="70" t="str">
        <f>Voto!K246</f>
        <v/>
      </c>
      <c r="J89" s="5" t="s">
        <v>490</v>
      </c>
      <c r="L89" s="5" t="str">
        <f t="shared" si="0"/>
        <v/>
      </c>
    </row>
    <row r="90" spans="1:12" s="5" customFormat="1" ht="25.5" x14ac:dyDescent="0.2">
      <c r="A90" s="23" t="s">
        <v>107</v>
      </c>
      <c r="B90" s="24"/>
      <c r="D90" s="18" t="s">
        <v>106</v>
      </c>
      <c r="E90" s="167" t="s">
        <v>107</v>
      </c>
      <c r="F90" s="167"/>
      <c r="G90" s="69" t="str">
        <f>IF(Voto!M247=1,"De acuerdo",IF(Voto!M247=2,"En desacuerdo",IF(Voto!M247=3,"Abstención","")))</f>
        <v/>
      </c>
      <c r="H90" s="72"/>
      <c r="I90" s="70" t="str">
        <f>Voto!K247</f>
        <v/>
      </c>
      <c r="J90" s="5" t="s">
        <v>490</v>
      </c>
      <c r="L90" s="5" t="str">
        <f t="shared" si="0"/>
        <v/>
      </c>
    </row>
    <row r="91" spans="1:12" s="5" customFormat="1" ht="25.5" x14ac:dyDescent="0.2">
      <c r="A91" s="25" t="s">
        <v>109</v>
      </c>
      <c r="B91" s="26"/>
      <c r="D91" s="68" t="s">
        <v>108</v>
      </c>
      <c r="E91" s="168" t="s">
        <v>109</v>
      </c>
      <c r="F91" s="168"/>
      <c r="G91" s="69" t="str">
        <f>IF(Voto!M248=1,"De acuerdo",IF(Voto!M248=2,"En desacuerdo",IF(Voto!M248=3,"Abstención","")))</f>
        <v/>
      </c>
      <c r="H91" s="72"/>
      <c r="I91" s="70" t="str">
        <f>Voto!K248</f>
        <v/>
      </c>
      <c r="J91" s="5" t="s">
        <v>490</v>
      </c>
      <c r="L91" s="5" t="str">
        <f t="shared" si="0"/>
        <v/>
      </c>
    </row>
    <row r="92" spans="1:12" s="5" customFormat="1" ht="25.5" x14ac:dyDescent="0.2">
      <c r="A92" s="23" t="s">
        <v>115</v>
      </c>
      <c r="B92" s="24"/>
      <c r="D92" s="18" t="s">
        <v>114</v>
      </c>
      <c r="E92" s="167" t="s">
        <v>115</v>
      </c>
      <c r="F92" s="167"/>
      <c r="G92" s="69" t="str">
        <f>IF(Voto!M249=1,"De acuerdo",IF(Voto!M249=2,"En desacuerdo",IF(Voto!M249=3,"Abstención","")))</f>
        <v/>
      </c>
      <c r="H92" s="72"/>
      <c r="I92" s="70" t="str">
        <f>Voto!K249</f>
        <v/>
      </c>
      <c r="J92" s="5" t="s">
        <v>490</v>
      </c>
      <c r="L92" s="5" t="str">
        <f t="shared" si="0"/>
        <v/>
      </c>
    </row>
    <row r="93" spans="1:12" s="5" customFormat="1" ht="38.25" x14ac:dyDescent="0.2">
      <c r="A93" s="25" t="s">
        <v>117</v>
      </c>
      <c r="B93" s="26"/>
      <c r="D93" s="68" t="s">
        <v>116</v>
      </c>
      <c r="E93" s="168" t="s">
        <v>117</v>
      </c>
      <c r="F93" s="168"/>
      <c r="G93" s="69" t="str">
        <f>IF(Voto!M250=1,"De acuerdo",IF(Voto!M250=2,"En desacuerdo",IF(Voto!M250=3,"Abstención","")))</f>
        <v/>
      </c>
      <c r="H93" s="72"/>
      <c r="I93" s="70" t="str">
        <f>Voto!K250</f>
        <v/>
      </c>
      <c r="J93" s="5" t="s">
        <v>490</v>
      </c>
      <c r="L93" s="5" t="str">
        <f t="shared" si="0"/>
        <v/>
      </c>
    </row>
    <row r="94" spans="1:12" s="5" customFormat="1" ht="20.100000000000001" customHeight="1" x14ac:dyDescent="0.2">
      <c r="A94" s="23" t="s">
        <v>123</v>
      </c>
      <c r="B94" s="24"/>
      <c r="D94" s="18" t="s">
        <v>122</v>
      </c>
      <c r="E94" s="167" t="s">
        <v>123</v>
      </c>
      <c r="F94" s="167"/>
      <c r="G94" s="69" t="str">
        <f>IF(Voto!M251=1,"De acuerdo",IF(Voto!M251=2,"En desacuerdo",IF(Voto!M251=3,"Abstención","")))</f>
        <v/>
      </c>
      <c r="H94" s="72"/>
      <c r="I94" s="70" t="str">
        <f>Voto!K251</f>
        <v/>
      </c>
      <c r="J94" s="5" t="s">
        <v>490</v>
      </c>
      <c r="L94" s="5" t="str">
        <f t="shared" si="0"/>
        <v/>
      </c>
    </row>
    <row r="95" spans="1:12" s="5" customFormat="1" ht="38.25" x14ac:dyDescent="0.2">
      <c r="A95" s="25" t="s">
        <v>149</v>
      </c>
      <c r="B95" s="26"/>
      <c r="D95" s="68" t="s">
        <v>148</v>
      </c>
      <c r="E95" s="168" t="s">
        <v>149</v>
      </c>
      <c r="F95" s="168"/>
      <c r="G95" s="69" t="str">
        <f>IF(Voto!M252=1,"De acuerdo",IF(Voto!M252=2,"En desacuerdo",IF(Voto!M252=3,"Abstención","")))</f>
        <v/>
      </c>
      <c r="H95" s="72"/>
      <c r="I95" s="70" t="str">
        <f>Voto!K252</f>
        <v/>
      </c>
      <c r="J95" s="5" t="s">
        <v>490</v>
      </c>
      <c r="L95" s="5" t="str">
        <f t="shared" si="0"/>
        <v/>
      </c>
    </row>
    <row r="96" spans="1:12" s="5" customFormat="1" ht="25.5" x14ac:dyDescent="0.2">
      <c r="A96" s="23" t="s">
        <v>157</v>
      </c>
      <c r="B96" s="24"/>
      <c r="D96" s="18" t="s">
        <v>156</v>
      </c>
      <c r="E96" s="167" t="s">
        <v>157</v>
      </c>
      <c r="F96" s="167"/>
      <c r="G96" s="69" t="str">
        <f>IF(Voto!M253=1,"De acuerdo",IF(Voto!M253=2,"En desacuerdo",IF(Voto!M253=3,"Abstención","")))</f>
        <v/>
      </c>
      <c r="H96" s="72"/>
      <c r="I96" s="70" t="str">
        <f>Voto!K253</f>
        <v/>
      </c>
      <c r="J96" s="5" t="s">
        <v>490</v>
      </c>
      <c r="L96" s="5" t="str">
        <f t="shared" si="0"/>
        <v/>
      </c>
    </row>
    <row r="97" spans="1:12" s="5" customFormat="1" ht="51" x14ac:dyDescent="0.2">
      <c r="A97" s="25" t="s">
        <v>159</v>
      </c>
      <c r="B97" s="26"/>
      <c r="D97" s="68" t="s">
        <v>158</v>
      </c>
      <c r="E97" s="168" t="s">
        <v>159</v>
      </c>
      <c r="F97" s="168"/>
      <c r="G97" s="69" t="str">
        <f>IF(Voto!M254=1,"De acuerdo",IF(Voto!M254=2,"En desacuerdo",IF(Voto!M254=3,"Abstención","")))</f>
        <v/>
      </c>
      <c r="H97" s="72"/>
      <c r="I97" s="70" t="str">
        <f>Voto!K254</f>
        <v/>
      </c>
      <c r="J97" s="5" t="s">
        <v>490</v>
      </c>
      <c r="L97" s="5" t="str">
        <f t="shared" si="0"/>
        <v/>
      </c>
    </row>
    <row r="98" spans="1:12" s="5" customFormat="1" ht="25.5" x14ac:dyDescent="0.2">
      <c r="A98" s="23" t="s">
        <v>207</v>
      </c>
      <c r="B98" s="24"/>
      <c r="D98" s="18" t="s">
        <v>206</v>
      </c>
      <c r="E98" s="167" t="s">
        <v>207</v>
      </c>
      <c r="F98" s="167"/>
      <c r="G98" s="69" t="str">
        <f>IF(Voto!M255=1,"De acuerdo",IF(Voto!M255=2,"En desacuerdo",IF(Voto!M255=3,"Abstención","")))</f>
        <v/>
      </c>
      <c r="H98" s="72"/>
      <c r="I98" s="70" t="str">
        <f>Voto!K255</f>
        <v/>
      </c>
      <c r="J98" s="5" t="s">
        <v>490</v>
      </c>
      <c r="L98" s="5" t="str">
        <f t="shared" si="0"/>
        <v/>
      </c>
    </row>
    <row r="99" spans="1:12" s="5" customFormat="1" ht="20.100000000000001" customHeight="1" x14ac:dyDescent="0.2">
      <c r="A99" s="25" t="s">
        <v>209</v>
      </c>
      <c r="B99" s="26"/>
      <c r="D99" s="68" t="s">
        <v>208</v>
      </c>
      <c r="E99" s="168" t="s">
        <v>209</v>
      </c>
      <c r="F99" s="168"/>
      <c r="G99" s="69" t="str">
        <f>IF(Voto!M256=1,"De acuerdo",IF(Voto!M256=2,"En desacuerdo",IF(Voto!M256=3,"Abstención","")))</f>
        <v/>
      </c>
      <c r="H99" s="72"/>
      <c r="I99" s="70" t="str">
        <f>Voto!K256</f>
        <v/>
      </c>
      <c r="J99" s="5" t="s">
        <v>490</v>
      </c>
      <c r="L99" s="5" t="str">
        <f t="shared" si="0"/>
        <v/>
      </c>
    </row>
    <row r="100" spans="1:12" s="5" customFormat="1" ht="25.5" x14ac:dyDescent="0.2">
      <c r="A100" s="23" t="s">
        <v>215</v>
      </c>
      <c r="B100" s="24"/>
      <c r="D100" s="18" t="s">
        <v>214</v>
      </c>
      <c r="E100" s="167" t="s">
        <v>215</v>
      </c>
      <c r="F100" s="167"/>
      <c r="G100" s="69" t="str">
        <f>IF(Voto!M257=1,"De acuerdo",IF(Voto!M257=2,"En desacuerdo",IF(Voto!M257=3,"Abstención","")))</f>
        <v/>
      </c>
      <c r="H100" s="72"/>
      <c r="I100" s="70" t="str">
        <f>Voto!K257</f>
        <v/>
      </c>
      <c r="J100" s="5" t="s">
        <v>490</v>
      </c>
      <c r="L100" s="5" t="str">
        <f t="shared" si="0"/>
        <v/>
      </c>
    </row>
    <row r="101" spans="1:12" s="5" customFormat="1" ht="25.5" x14ac:dyDescent="0.2">
      <c r="A101" s="25" t="s">
        <v>231</v>
      </c>
      <c r="B101" s="26"/>
      <c r="D101" s="68" t="s">
        <v>230</v>
      </c>
      <c r="E101" s="168" t="s">
        <v>231</v>
      </c>
      <c r="F101" s="168"/>
      <c r="G101" s="69" t="str">
        <f>IF(Voto!M258=1,"De acuerdo",IF(Voto!M258=2,"En desacuerdo",IF(Voto!M258=3,"Abstención","")))</f>
        <v/>
      </c>
      <c r="H101" s="72"/>
      <c r="I101" s="70" t="str">
        <f>Voto!K258</f>
        <v/>
      </c>
      <c r="J101" s="5" t="s">
        <v>490</v>
      </c>
      <c r="L101" s="5" t="str">
        <f t="shared" si="0"/>
        <v/>
      </c>
    </row>
    <row r="102" spans="1:12" s="5" customFormat="1" ht="25.5" x14ac:dyDescent="0.2">
      <c r="A102" s="23" t="s">
        <v>359</v>
      </c>
      <c r="B102" s="24"/>
      <c r="D102" s="18" t="s">
        <v>358</v>
      </c>
      <c r="E102" s="167" t="s">
        <v>359</v>
      </c>
      <c r="F102" s="167"/>
      <c r="G102" s="69" t="str">
        <f>IF(Voto!M259=1,"De acuerdo",IF(Voto!M259=2,"En desacuerdo",IF(Voto!M259=3,"Abstención","")))</f>
        <v/>
      </c>
      <c r="H102" s="72"/>
      <c r="I102" s="70" t="str">
        <f>Voto!K259</f>
        <v/>
      </c>
      <c r="J102" s="5" t="s">
        <v>490</v>
      </c>
      <c r="L102" s="5" t="str">
        <f t="shared" si="0"/>
        <v/>
      </c>
    </row>
    <row r="103" spans="1:12" s="5" customFormat="1" ht="38.25" x14ac:dyDescent="0.2">
      <c r="A103" s="25" t="s">
        <v>373</v>
      </c>
      <c r="B103" s="26"/>
      <c r="D103" s="68" t="s">
        <v>372</v>
      </c>
      <c r="E103" s="168" t="s">
        <v>373</v>
      </c>
      <c r="F103" s="168"/>
      <c r="G103" s="69" t="str">
        <f>IF(Voto!M260=1,"De acuerdo",IF(Voto!M260=2,"En desacuerdo",IF(Voto!M260=3,"Abstención","")))</f>
        <v/>
      </c>
      <c r="H103" s="72"/>
      <c r="I103" s="70" t="str">
        <f>Voto!K260</f>
        <v/>
      </c>
      <c r="J103" s="5" t="s">
        <v>490</v>
      </c>
      <c r="L103" s="5" t="str">
        <f t="shared" si="0"/>
        <v/>
      </c>
    </row>
    <row r="104" spans="1:12" s="5" customFormat="1" ht="38.25" x14ac:dyDescent="0.2">
      <c r="A104" s="23" t="s">
        <v>375</v>
      </c>
      <c r="B104" s="24"/>
      <c r="D104" s="18" t="s">
        <v>374</v>
      </c>
      <c r="E104" s="167" t="s">
        <v>375</v>
      </c>
      <c r="F104" s="167"/>
      <c r="G104" s="69" t="str">
        <f>IF(Voto!M261=1,"De acuerdo",IF(Voto!M261=2,"En desacuerdo",IF(Voto!M261=3,"Abstención","")))</f>
        <v/>
      </c>
      <c r="H104" s="72"/>
      <c r="I104" s="70" t="str">
        <f>Voto!K261</f>
        <v/>
      </c>
      <c r="J104" s="5" t="s">
        <v>490</v>
      </c>
      <c r="L104" s="5" t="str">
        <f t="shared" si="0"/>
        <v/>
      </c>
    </row>
    <row r="105" spans="1:12" s="5" customFormat="1" ht="51" x14ac:dyDescent="0.2">
      <c r="A105" s="25" t="s">
        <v>377</v>
      </c>
      <c r="B105" s="26"/>
      <c r="D105" s="68" t="s">
        <v>376</v>
      </c>
      <c r="E105" s="168" t="s">
        <v>377</v>
      </c>
      <c r="F105" s="168"/>
      <c r="G105" s="69" t="str">
        <f>IF(Voto!M262=1,"De acuerdo",IF(Voto!M262=2,"En desacuerdo",IF(Voto!M262=3,"Abstención","")))</f>
        <v/>
      </c>
      <c r="H105" s="72"/>
      <c r="I105" s="70" t="str">
        <f>Voto!K262</f>
        <v/>
      </c>
      <c r="J105" s="5" t="s">
        <v>490</v>
      </c>
      <c r="L105" s="5" t="str">
        <f t="shared" si="0"/>
        <v/>
      </c>
    </row>
    <row r="106" spans="1:12" s="5" customFormat="1" ht="51" x14ac:dyDescent="0.2">
      <c r="A106" s="23" t="s">
        <v>427</v>
      </c>
      <c r="B106" s="24"/>
      <c r="D106" s="18" t="s">
        <v>426</v>
      </c>
      <c r="E106" s="167" t="s">
        <v>427</v>
      </c>
      <c r="F106" s="167"/>
      <c r="G106" s="69" t="str">
        <f>IF(Voto!M263=1,"De acuerdo",IF(Voto!M263=2,"En desacuerdo",IF(Voto!M263=3,"Abstención","")))</f>
        <v/>
      </c>
      <c r="H106" s="72"/>
      <c r="I106" s="70" t="str">
        <f>Voto!K263</f>
        <v/>
      </c>
      <c r="J106" s="5" t="s">
        <v>490</v>
      </c>
      <c r="L106" s="5" t="str">
        <f t="shared" si="0"/>
        <v/>
      </c>
    </row>
    <row r="107" spans="1:12" s="5" customFormat="1" ht="51" x14ac:dyDescent="0.2">
      <c r="A107" s="25" t="s">
        <v>429</v>
      </c>
      <c r="B107" s="26"/>
      <c r="D107" s="68" t="s">
        <v>428</v>
      </c>
      <c r="E107" s="168" t="s">
        <v>429</v>
      </c>
      <c r="F107" s="168"/>
      <c r="G107" s="69" t="str">
        <f>IF(Voto!M264=1,"De acuerdo",IF(Voto!M264=2,"En desacuerdo",IF(Voto!M264=3,"Abstención","")))</f>
        <v/>
      </c>
      <c r="H107" s="72"/>
      <c r="I107" s="70" t="str">
        <f>Voto!K264</f>
        <v/>
      </c>
      <c r="J107" s="5" t="s">
        <v>490</v>
      </c>
      <c r="L107" s="5" t="str">
        <f t="shared" si="0"/>
        <v/>
      </c>
    </row>
    <row r="108" spans="1:12" s="5" customFormat="1" ht="51" x14ac:dyDescent="0.2">
      <c r="A108" s="23" t="s">
        <v>431</v>
      </c>
      <c r="B108" s="24"/>
      <c r="D108" s="18" t="s">
        <v>430</v>
      </c>
      <c r="E108" s="167" t="s">
        <v>431</v>
      </c>
      <c r="F108" s="167"/>
      <c r="G108" s="69" t="str">
        <f>IF(Voto!M301=1,"De acuerdo",IF(Voto!M301=2,"En desacuerdo",IF(Voto!M301=3,"Abstención","")))</f>
        <v/>
      </c>
      <c r="H108" s="72"/>
      <c r="I108" s="70" t="str">
        <f>Voto!K301</f>
        <v/>
      </c>
      <c r="J108" s="5" t="s">
        <v>490</v>
      </c>
      <c r="L108" s="5" t="str">
        <f t="shared" si="0"/>
        <v/>
      </c>
    </row>
    <row r="109" spans="1:12" s="5" customFormat="1" ht="15.95" customHeight="1" x14ac:dyDescent="0.2">
      <c r="A109" s="9"/>
      <c r="B109" s="29"/>
      <c r="D109" s="76" t="s">
        <v>474</v>
      </c>
      <c r="E109" s="77"/>
      <c r="F109" s="77"/>
      <c r="G109" s="77" t="str">
        <f>IF(Voto!M302=1,"De acuerdo",IF(Voto!M302=2,"En desacuerdo",IF(Voto!M302=3,"Abstención","")))</f>
        <v/>
      </c>
      <c r="H109" s="77"/>
      <c r="I109" s="73">
        <f>Voto!K302</f>
        <v>0</v>
      </c>
      <c r="J109" s="22" t="s">
        <v>490</v>
      </c>
      <c r="L109" s="5" t="str">
        <f t="shared" si="0"/>
        <v/>
      </c>
    </row>
    <row r="110" spans="1:12" s="5" customFormat="1" ht="38.25" x14ac:dyDescent="0.2">
      <c r="A110" s="25" t="s">
        <v>67</v>
      </c>
      <c r="B110" s="26"/>
      <c r="D110" s="68" t="s">
        <v>66</v>
      </c>
      <c r="E110" s="168" t="s">
        <v>67</v>
      </c>
      <c r="F110" s="168"/>
      <c r="G110" s="69" t="str">
        <f>IF(Voto!M303=1,"De acuerdo",IF(Voto!M303=2,"En desacuerdo",IF(Voto!M303=3,"Abstención","")))</f>
        <v/>
      </c>
      <c r="H110" s="72"/>
      <c r="I110" s="70" t="str">
        <f>Voto!K303</f>
        <v/>
      </c>
      <c r="J110" s="5" t="s">
        <v>490</v>
      </c>
      <c r="L110" s="5" t="str">
        <f t="shared" si="0"/>
        <v/>
      </c>
    </row>
    <row r="111" spans="1:12" s="5" customFormat="1" ht="25.5" x14ac:dyDescent="0.2">
      <c r="A111" s="23" t="s">
        <v>99</v>
      </c>
      <c r="B111" s="24"/>
      <c r="D111" s="18" t="s">
        <v>98</v>
      </c>
      <c r="E111" s="167" t="s">
        <v>99</v>
      </c>
      <c r="F111" s="167"/>
      <c r="G111" s="69" t="str">
        <f>IF(Voto!M304=1,"De acuerdo",IF(Voto!M304=2,"En desacuerdo",IF(Voto!M304=3,"Abstención","")))</f>
        <v/>
      </c>
      <c r="H111" s="72"/>
      <c r="I111" s="70" t="str">
        <f>Voto!K304</f>
        <v/>
      </c>
      <c r="J111" s="5" t="s">
        <v>490</v>
      </c>
      <c r="L111" s="5" t="str">
        <f t="shared" si="0"/>
        <v/>
      </c>
    </row>
    <row r="112" spans="1:12" s="5" customFormat="1" ht="25.5" x14ac:dyDescent="0.2">
      <c r="A112" s="25" t="s">
        <v>139</v>
      </c>
      <c r="B112" s="26"/>
      <c r="D112" s="68" t="s">
        <v>138</v>
      </c>
      <c r="E112" s="168" t="s">
        <v>139</v>
      </c>
      <c r="F112" s="168"/>
      <c r="G112" s="69" t="str">
        <f>IF(Voto!M319=1,"De acuerdo",IF(Voto!M319=2,"En desacuerdo",IF(Voto!M319=3,"Abstención","")))</f>
        <v/>
      </c>
      <c r="H112" s="72"/>
      <c r="I112" s="70" t="str">
        <f>Voto!K319</f>
        <v/>
      </c>
      <c r="J112" s="5" t="s">
        <v>490</v>
      </c>
      <c r="L112" s="5" t="str">
        <f t="shared" si="0"/>
        <v/>
      </c>
    </row>
    <row r="113" spans="1:12" s="5" customFormat="1" ht="51" x14ac:dyDescent="0.2">
      <c r="A113" s="23" t="s">
        <v>245</v>
      </c>
      <c r="B113" s="24"/>
      <c r="D113" s="18" t="s">
        <v>244</v>
      </c>
      <c r="E113" s="167" t="s">
        <v>245</v>
      </c>
      <c r="F113" s="167"/>
      <c r="G113" s="69" t="e">
        <f>IF(Voto!#REF!=1,"De acuerdo",IF(Voto!#REF!=2,"En desacuerdo",IF(Voto!#REF!=3,"Abstención","")))</f>
        <v>#REF!</v>
      </c>
      <c r="H113" s="72"/>
      <c r="I113" s="70" t="e">
        <f>Voto!#REF!</f>
        <v>#REF!</v>
      </c>
      <c r="J113" s="5" t="s">
        <v>490</v>
      </c>
      <c r="L113" s="5" t="str">
        <f t="shared" ref="L113:L177" si="1">IF(K113=2,"Por favor justifique su voto","")</f>
        <v/>
      </c>
    </row>
    <row r="114" spans="1:12" s="5" customFormat="1" ht="38.25" x14ac:dyDescent="0.2">
      <c r="A114" s="25" t="s">
        <v>247</v>
      </c>
      <c r="B114" s="26"/>
      <c r="D114" s="68" t="s">
        <v>246</v>
      </c>
      <c r="E114" s="168" t="s">
        <v>247</v>
      </c>
      <c r="F114" s="168"/>
      <c r="G114" s="69" t="e">
        <f>IF(Voto!#REF!=1,"De acuerdo",IF(Voto!#REF!=2,"En desacuerdo",IF(Voto!#REF!=3,"Abstención","")))</f>
        <v>#REF!</v>
      </c>
      <c r="H114" s="72"/>
      <c r="I114" s="70" t="e">
        <f>Voto!#REF!</f>
        <v>#REF!</v>
      </c>
      <c r="J114" s="5" t="s">
        <v>490</v>
      </c>
      <c r="L114" s="5" t="str">
        <f t="shared" si="1"/>
        <v/>
      </c>
    </row>
    <row r="115" spans="1:12" s="5" customFormat="1" ht="25.5" x14ac:dyDescent="0.2">
      <c r="A115" s="23" t="s">
        <v>397</v>
      </c>
      <c r="B115" s="24"/>
      <c r="D115" s="18" t="s">
        <v>396</v>
      </c>
      <c r="E115" s="167" t="s">
        <v>397</v>
      </c>
      <c r="F115" s="167"/>
      <c r="G115" s="69" t="e">
        <f>IF(Voto!#REF!=1,"De acuerdo",IF(Voto!#REF!=2,"En desacuerdo",IF(Voto!#REF!=3,"Abstención","")))</f>
        <v>#REF!</v>
      </c>
      <c r="H115" s="72"/>
      <c r="I115" s="70" t="e">
        <f>Voto!#REF!</f>
        <v>#REF!</v>
      </c>
      <c r="J115" s="5" t="s">
        <v>490</v>
      </c>
      <c r="L115" s="5" t="str">
        <f t="shared" si="1"/>
        <v/>
      </c>
    </row>
    <row r="116" spans="1:12" s="5" customFormat="1" ht="25.5" x14ac:dyDescent="0.2">
      <c r="A116" s="25" t="s">
        <v>409</v>
      </c>
      <c r="B116" s="26"/>
      <c r="D116" s="68" t="s">
        <v>408</v>
      </c>
      <c r="E116" s="168" t="s">
        <v>409</v>
      </c>
      <c r="F116" s="168"/>
      <c r="G116" s="69" t="e">
        <f>IF(Voto!#REF!=1,"De acuerdo",IF(Voto!#REF!=2,"En desacuerdo",IF(Voto!#REF!=3,"Abstención","")))</f>
        <v>#REF!</v>
      </c>
      <c r="H116" s="72"/>
      <c r="I116" s="70" t="e">
        <f>Voto!#REF!</f>
        <v>#REF!</v>
      </c>
      <c r="J116" s="5" t="s">
        <v>490</v>
      </c>
      <c r="L116" s="5" t="str">
        <f t="shared" si="1"/>
        <v/>
      </c>
    </row>
    <row r="117" spans="1:12" s="5" customFormat="1" ht="38.25" x14ac:dyDescent="0.2">
      <c r="A117" s="23" t="s">
        <v>435</v>
      </c>
      <c r="B117" s="24"/>
      <c r="D117" s="18" t="s">
        <v>434</v>
      </c>
      <c r="E117" s="167" t="s">
        <v>435</v>
      </c>
      <c r="F117" s="167"/>
      <c r="G117" s="69" t="e">
        <f>IF(Voto!#REF!=1,"De acuerdo",IF(Voto!#REF!=2,"En desacuerdo",IF(Voto!#REF!=3,"Abstención","")))</f>
        <v>#REF!</v>
      </c>
      <c r="H117" s="72"/>
      <c r="I117" s="70" t="e">
        <f>Voto!#REF!</f>
        <v>#REF!</v>
      </c>
      <c r="J117" s="5" t="s">
        <v>490</v>
      </c>
      <c r="L117" s="5" t="str">
        <f t="shared" si="1"/>
        <v/>
      </c>
    </row>
    <row r="118" spans="1:12" s="5" customFormat="1" ht="15.95" customHeight="1" x14ac:dyDescent="0.2">
      <c r="A118" s="9"/>
      <c r="B118" s="29"/>
      <c r="D118" s="76" t="s">
        <v>456</v>
      </c>
      <c r="E118" s="77"/>
      <c r="F118" s="77"/>
      <c r="G118" s="77" t="str">
        <f>IF(Voto!M320=1,"De acuerdo",IF(Voto!M320=2,"En desacuerdo",IF(Voto!M320=3,"Abstención","")))</f>
        <v/>
      </c>
      <c r="H118" s="77"/>
      <c r="I118" s="73">
        <f>Voto!K320</f>
        <v>0</v>
      </c>
      <c r="J118" s="22" t="s">
        <v>490</v>
      </c>
      <c r="L118" s="5" t="str">
        <f t="shared" si="1"/>
        <v/>
      </c>
    </row>
    <row r="119" spans="1:12" s="5" customFormat="1" ht="20.100000000000001" customHeight="1" x14ac:dyDescent="0.2">
      <c r="A119" s="25" t="s">
        <v>91</v>
      </c>
      <c r="B119" s="26"/>
      <c r="D119" s="68" t="s">
        <v>90</v>
      </c>
      <c r="E119" s="168" t="s">
        <v>91</v>
      </c>
      <c r="F119" s="168"/>
      <c r="G119" s="69" t="str">
        <f>IF(Voto!M321=1,"De acuerdo",IF(Voto!M321=2,"En desacuerdo",IF(Voto!M321=3,"Abstención","")))</f>
        <v/>
      </c>
      <c r="H119" s="72"/>
      <c r="I119" s="70" t="str">
        <f>Voto!K321</f>
        <v/>
      </c>
      <c r="J119" s="5" t="s">
        <v>490</v>
      </c>
      <c r="L119" s="5" t="str">
        <f t="shared" si="1"/>
        <v/>
      </c>
    </row>
    <row r="120" spans="1:12" s="5" customFormat="1" ht="25.5" x14ac:dyDescent="0.2">
      <c r="A120" s="23" t="s">
        <v>93</v>
      </c>
      <c r="B120" s="24"/>
      <c r="D120" s="18" t="s">
        <v>92</v>
      </c>
      <c r="E120" s="167" t="s">
        <v>93</v>
      </c>
      <c r="F120" s="167"/>
      <c r="G120" s="69" t="str">
        <f>IF(Voto!M322=1,"De acuerdo",IF(Voto!M322=2,"En desacuerdo",IF(Voto!M322=3,"Abstención","")))</f>
        <v/>
      </c>
      <c r="H120" s="72"/>
      <c r="I120" s="70" t="str">
        <f>Voto!K322</f>
        <v/>
      </c>
      <c r="J120" s="5" t="s">
        <v>490</v>
      </c>
      <c r="L120" s="5" t="str">
        <f t="shared" si="1"/>
        <v/>
      </c>
    </row>
    <row r="121" spans="1:12" s="5" customFormat="1" ht="20.100000000000001" customHeight="1" x14ac:dyDescent="0.2">
      <c r="A121" s="25" t="s">
        <v>119</v>
      </c>
      <c r="B121" s="26"/>
      <c r="D121" s="68" t="s">
        <v>118</v>
      </c>
      <c r="E121" s="168" t="s">
        <v>119</v>
      </c>
      <c r="F121" s="168"/>
      <c r="G121" s="69" t="str">
        <f>IF(Voto!M323=1,"De acuerdo",IF(Voto!M323=2,"En desacuerdo",IF(Voto!M323=3,"Abstención","")))</f>
        <v/>
      </c>
      <c r="H121" s="72"/>
      <c r="I121" s="70" t="str">
        <f>Voto!K323</f>
        <v/>
      </c>
      <c r="J121" s="5" t="s">
        <v>490</v>
      </c>
      <c r="L121" s="5" t="str">
        <f t="shared" si="1"/>
        <v/>
      </c>
    </row>
    <row r="122" spans="1:12" s="5" customFormat="1" ht="25.5" x14ac:dyDescent="0.2">
      <c r="A122" s="23" t="s">
        <v>137</v>
      </c>
      <c r="B122" s="24"/>
      <c r="D122" s="18" t="s">
        <v>136</v>
      </c>
      <c r="E122" s="167" t="s">
        <v>137</v>
      </c>
      <c r="F122" s="167"/>
      <c r="G122" s="69" t="str">
        <f>IF(Voto!M332=1,"De acuerdo",IF(Voto!M332=2,"En desacuerdo",IF(Voto!M332=3,"Abstención","")))</f>
        <v/>
      </c>
      <c r="H122" s="72"/>
      <c r="I122" s="70" t="str">
        <f>Voto!K332</f>
        <v/>
      </c>
      <c r="J122" s="5" t="s">
        <v>490</v>
      </c>
      <c r="L122" s="5" t="str">
        <f t="shared" si="1"/>
        <v/>
      </c>
    </row>
    <row r="123" spans="1:12" s="5" customFormat="1" ht="51" x14ac:dyDescent="0.2">
      <c r="A123" s="25" t="s">
        <v>161</v>
      </c>
      <c r="B123" s="26"/>
      <c r="D123" s="68" t="s">
        <v>160</v>
      </c>
      <c r="E123" s="168" t="s">
        <v>161</v>
      </c>
      <c r="F123" s="168"/>
      <c r="G123" s="69" t="str">
        <f>IF(Voto!M333=1,"De acuerdo",IF(Voto!M333=2,"En desacuerdo",IF(Voto!M333=3,"Abstención","")))</f>
        <v/>
      </c>
      <c r="H123" s="72"/>
      <c r="I123" s="70" t="str">
        <f>Voto!K333</f>
        <v/>
      </c>
      <c r="J123" s="5" t="s">
        <v>490</v>
      </c>
      <c r="L123" s="5" t="str">
        <f t="shared" si="1"/>
        <v/>
      </c>
    </row>
    <row r="124" spans="1:12" s="5" customFormat="1" ht="15.95" customHeight="1" x14ac:dyDescent="0.2">
      <c r="A124" s="9"/>
      <c r="B124" s="29"/>
      <c r="D124" s="76" t="s">
        <v>479</v>
      </c>
      <c r="E124" s="77"/>
      <c r="F124" s="77"/>
      <c r="G124" s="77" t="e">
        <f>IF(Voto!#REF!=1,"De acuerdo",IF(Voto!#REF!=2,"En desacuerdo",IF(Voto!#REF!=3,"Abstención","")))</f>
        <v>#REF!</v>
      </c>
      <c r="H124" s="77"/>
      <c r="I124" s="73" t="e">
        <f>Voto!#REF!</f>
        <v>#REF!</v>
      </c>
      <c r="J124" s="22" t="s">
        <v>490</v>
      </c>
      <c r="L124" s="5" t="str">
        <f t="shared" si="1"/>
        <v/>
      </c>
    </row>
    <row r="125" spans="1:12" s="5" customFormat="1" ht="25.5" x14ac:dyDescent="0.2">
      <c r="A125" s="25" t="s">
        <v>177</v>
      </c>
      <c r="B125" s="26"/>
      <c r="D125" s="68" t="s">
        <v>176</v>
      </c>
      <c r="E125" s="168" t="s">
        <v>177</v>
      </c>
      <c r="F125" s="168"/>
      <c r="G125" s="69" t="e">
        <f>IF(Voto!#REF!=1,"De acuerdo",IF(Voto!#REF!=2,"En desacuerdo",IF(Voto!#REF!=3,"Abstención","")))</f>
        <v>#REF!</v>
      </c>
      <c r="H125" s="72"/>
      <c r="I125" s="70" t="e">
        <f>Voto!#REF!</f>
        <v>#REF!</v>
      </c>
      <c r="J125" s="5" t="s">
        <v>490</v>
      </c>
      <c r="L125" s="5" t="str">
        <f t="shared" si="1"/>
        <v/>
      </c>
    </row>
    <row r="126" spans="1:12" s="5" customFormat="1" ht="15.95" customHeight="1" x14ac:dyDescent="0.2">
      <c r="A126" s="9"/>
      <c r="B126" s="29"/>
      <c r="D126" s="76" t="s">
        <v>476</v>
      </c>
      <c r="E126" s="77"/>
      <c r="F126" s="77"/>
      <c r="G126" s="77" t="str">
        <f>IF(Voto!M334=1,"De acuerdo",IF(Voto!M334=2,"En desacuerdo",IF(Voto!M334=3,"Abstención","")))</f>
        <v/>
      </c>
      <c r="H126" s="77"/>
      <c r="I126" s="73">
        <f>Voto!K334</f>
        <v>0</v>
      </c>
      <c r="J126" s="22" t="s">
        <v>490</v>
      </c>
      <c r="L126" s="5" t="str">
        <f t="shared" si="1"/>
        <v/>
      </c>
    </row>
    <row r="127" spans="1:12" s="5" customFormat="1" ht="38.25" x14ac:dyDescent="0.2">
      <c r="A127" s="25" t="s">
        <v>59</v>
      </c>
      <c r="B127" s="26"/>
      <c r="D127" s="68" t="s">
        <v>58</v>
      </c>
      <c r="E127" s="168" t="s">
        <v>59</v>
      </c>
      <c r="F127" s="168"/>
      <c r="G127" s="69" t="str">
        <f>IF(Voto!M335=1,"De acuerdo",IF(Voto!M335=2,"En desacuerdo",IF(Voto!M335=3,"Abstención","")))</f>
        <v/>
      </c>
      <c r="H127" s="72"/>
      <c r="I127" s="70" t="str">
        <f>Voto!K335</f>
        <v/>
      </c>
      <c r="J127" s="5" t="s">
        <v>490</v>
      </c>
      <c r="L127" s="5" t="str">
        <f t="shared" si="1"/>
        <v/>
      </c>
    </row>
    <row r="128" spans="1:12" s="5" customFormat="1" ht="15.95" customHeight="1" x14ac:dyDescent="0.2">
      <c r="A128" s="9"/>
      <c r="B128" s="29"/>
      <c r="D128" s="76" t="s">
        <v>463</v>
      </c>
      <c r="E128" s="77"/>
      <c r="F128" s="77"/>
      <c r="G128" s="77" t="e">
        <f>IF(Voto!#REF!=1,"De acuerdo",IF(Voto!#REF!=2,"En desacuerdo",IF(Voto!#REF!=3,"Abstención","")))</f>
        <v>#REF!</v>
      </c>
      <c r="H128" s="77"/>
      <c r="I128" s="73" t="e">
        <f>Voto!#REF!</f>
        <v>#REF!</v>
      </c>
      <c r="J128" s="22" t="s">
        <v>490</v>
      </c>
      <c r="L128" s="5" t="str">
        <f t="shared" si="1"/>
        <v/>
      </c>
    </row>
    <row r="129" spans="1:12" s="5" customFormat="1" ht="25.5" x14ac:dyDescent="0.2">
      <c r="A129" s="25" t="s">
        <v>61</v>
      </c>
      <c r="B129" s="26"/>
      <c r="D129" s="68" t="s">
        <v>60</v>
      </c>
      <c r="E129" s="168" t="s">
        <v>61</v>
      </c>
      <c r="F129" s="168"/>
      <c r="G129" s="69" t="str">
        <f>IF(Voto!M336=1,"De acuerdo",IF(Voto!M336=2,"En desacuerdo",IF(Voto!M336=3,"Abstención","")))</f>
        <v/>
      </c>
      <c r="H129" s="72"/>
      <c r="I129" s="70" t="str">
        <f>Voto!K336</f>
        <v/>
      </c>
      <c r="J129" s="5" t="s">
        <v>490</v>
      </c>
      <c r="L129" s="5" t="str">
        <f t="shared" si="1"/>
        <v/>
      </c>
    </row>
    <row r="130" spans="1:12" s="5" customFormat="1" ht="25.5" x14ac:dyDescent="0.2">
      <c r="A130" s="23" t="s">
        <v>179</v>
      </c>
      <c r="B130" s="24"/>
      <c r="D130" s="18" t="s">
        <v>178</v>
      </c>
      <c r="E130" s="167" t="s">
        <v>179</v>
      </c>
      <c r="F130" s="167"/>
      <c r="G130" s="69" t="str">
        <f>IF(Voto!M337=1,"De acuerdo",IF(Voto!M337=2,"En desacuerdo",IF(Voto!M337=3,"Abstención","")))</f>
        <v/>
      </c>
      <c r="H130" s="72"/>
      <c r="I130" s="70" t="str">
        <f>Voto!K337</f>
        <v/>
      </c>
      <c r="J130" s="5" t="s">
        <v>490</v>
      </c>
      <c r="L130" s="5" t="str">
        <f t="shared" si="1"/>
        <v/>
      </c>
    </row>
    <row r="131" spans="1:12" s="5" customFormat="1" ht="25.5" x14ac:dyDescent="0.2">
      <c r="A131" s="25" t="s">
        <v>199</v>
      </c>
      <c r="B131" s="26"/>
      <c r="D131" s="68" t="s">
        <v>198</v>
      </c>
      <c r="E131" s="168" t="s">
        <v>199</v>
      </c>
      <c r="F131" s="168"/>
      <c r="G131" s="69" t="str">
        <f>IF(Voto!M338=1,"De acuerdo",IF(Voto!M338=2,"En desacuerdo",IF(Voto!M338=3,"Abstención","")))</f>
        <v/>
      </c>
      <c r="H131" s="72"/>
      <c r="I131" s="70" t="str">
        <f>Voto!K338</f>
        <v/>
      </c>
      <c r="J131" s="5" t="s">
        <v>490</v>
      </c>
      <c r="L131" s="5" t="str">
        <f t="shared" si="1"/>
        <v/>
      </c>
    </row>
    <row r="132" spans="1:12" s="5" customFormat="1" ht="15.95" customHeight="1" x14ac:dyDescent="0.2">
      <c r="A132" s="9"/>
      <c r="B132" s="29"/>
      <c r="D132" s="76" t="s">
        <v>455</v>
      </c>
      <c r="E132" s="77"/>
      <c r="F132" s="77"/>
      <c r="G132" s="77" t="e">
        <f>IF(Voto!#REF!=1,"De acuerdo",IF(Voto!#REF!=2,"En desacuerdo",IF(Voto!#REF!=3,"Abstención","")))</f>
        <v>#REF!</v>
      </c>
      <c r="H132" s="77"/>
      <c r="I132" s="73" t="e">
        <f>Voto!#REF!</f>
        <v>#REF!</v>
      </c>
      <c r="J132" s="22" t="s">
        <v>490</v>
      </c>
      <c r="L132" s="5" t="str">
        <f t="shared" si="1"/>
        <v/>
      </c>
    </row>
    <row r="133" spans="1:12" s="5" customFormat="1" ht="38.25" x14ac:dyDescent="0.2">
      <c r="A133" s="25" t="s">
        <v>87</v>
      </c>
      <c r="B133" s="26"/>
      <c r="D133" s="68" t="s">
        <v>86</v>
      </c>
      <c r="E133" s="168" t="s">
        <v>87</v>
      </c>
      <c r="F133" s="168"/>
      <c r="G133" s="69" t="str">
        <f>IF(Voto!M339=1,"De acuerdo",IF(Voto!M339=2,"En desacuerdo",IF(Voto!M339=3,"Abstención","")))</f>
        <v/>
      </c>
      <c r="H133" s="72"/>
      <c r="I133" s="70" t="str">
        <f>Voto!K339</f>
        <v/>
      </c>
      <c r="J133" s="5" t="s">
        <v>490</v>
      </c>
      <c r="L133" s="5" t="str">
        <f t="shared" si="1"/>
        <v/>
      </c>
    </row>
    <row r="134" spans="1:12" s="5" customFormat="1" ht="15.95" customHeight="1" x14ac:dyDescent="0.2">
      <c r="A134" s="9"/>
      <c r="B134" s="29"/>
      <c r="D134" s="76" t="s">
        <v>461</v>
      </c>
      <c r="E134" s="77"/>
      <c r="F134" s="77"/>
      <c r="G134" s="77" t="e">
        <f>IF(Voto!#REF!=1,"De acuerdo",IF(Voto!#REF!=2,"En desacuerdo",IF(Voto!#REF!=3,"Abstención","")))</f>
        <v>#REF!</v>
      </c>
      <c r="H134" s="77"/>
      <c r="I134" s="73" t="e">
        <f>Voto!#REF!</f>
        <v>#REF!</v>
      </c>
      <c r="J134" s="22" t="s">
        <v>490</v>
      </c>
      <c r="L134" s="5" t="str">
        <f t="shared" si="1"/>
        <v/>
      </c>
    </row>
    <row r="135" spans="1:12" s="5" customFormat="1" ht="20.100000000000001" customHeight="1" x14ac:dyDescent="0.2">
      <c r="A135" s="25" t="s">
        <v>11</v>
      </c>
      <c r="B135" s="26"/>
      <c r="D135" s="68" t="s">
        <v>10</v>
      </c>
      <c r="E135" s="168" t="s">
        <v>11</v>
      </c>
      <c r="F135" s="168"/>
      <c r="G135" s="69" t="str">
        <f>IF(Voto!M340=1,"De acuerdo",IF(Voto!M340=2,"En desacuerdo",IF(Voto!M340=3,"Abstención","")))</f>
        <v/>
      </c>
      <c r="H135" s="72"/>
      <c r="I135" s="70" t="str">
        <f>Voto!K340</f>
        <v/>
      </c>
      <c r="J135" s="5" t="s">
        <v>490</v>
      </c>
      <c r="L135" s="5" t="str">
        <f t="shared" si="1"/>
        <v/>
      </c>
    </row>
    <row r="136" spans="1:12" s="5" customFormat="1" ht="20.100000000000001" customHeight="1" x14ac:dyDescent="0.2">
      <c r="A136" s="23" t="s">
        <v>15</v>
      </c>
      <c r="B136" s="24"/>
      <c r="D136" s="18" t="s">
        <v>14</v>
      </c>
      <c r="E136" s="167" t="s">
        <v>15</v>
      </c>
      <c r="F136" s="167"/>
      <c r="G136" s="69" t="str">
        <f>IF(Voto!M341=1,"De acuerdo",IF(Voto!M341=2,"En desacuerdo",IF(Voto!M341=3,"Abstención","")))</f>
        <v/>
      </c>
      <c r="H136" s="72"/>
      <c r="I136" s="70" t="str">
        <f>Voto!K341</f>
        <v/>
      </c>
      <c r="J136" s="5" t="s">
        <v>490</v>
      </c>
      <c r="L136" s="5" t="str">
        <f t="shared" si="1"/>
        <v/>
      </c>
    </row>
    <row r="137" spans="1:12" s="5" customFormat="1" ht="25.5" x14ac:dyDescent="0.2">
      <c r="A137" s="25" t="s">
        <v>69</v>
      </c>
      <c r="B137" s="26"/>
      <c r="D137" s="68" t="s">
        <v>68</v>
      </c>
      <c r="E137" s="168" t="s">
        <v>69</v>
      </c>
      <c r="F137" s="168"/>
      <c r="G137" s="69" t="str">
        <f>IF(Voto!M342=1,"De acuerdo",IF(Voto!M342=2,"En desacuerdo",IF(Voto!M342=3,"Abstención","")))</f>
        <v/>
      </c>
      <c r="H137" s="72"/>
      <c r="I137" s="70" t="str">
        <f>Voto!K342</f>
        <v/>
      </c>
      <c r="J137" s="5" t="s">
        <v>490</v>
      </c>
      <c r="L137" s="5" t="str">
        <f t="shared" si="1"/>
        <v/>
      </c>
    </row>
    <row r="138" spans="1:12" s="5" customFormat="1" ht="20.100000000000001" customHeight="1" x14ac:dyDescent="0.2">
      <c r="A138" s="23" t="s">
        <v>89</v>
      </c>
      <c r="B138" s="24"/>
      <c r="D138" s="18" t="s">
        <v>88</v>
      </c>
      <c r="E138" s="167" t="s">
        <v>89</v>
      </c>
      <c r="F138" s="167"/>
      <c r="G138" s="69" t="str">
        <f>IF(Voto!M343=1,"De acuerdo",IF(Voto!M343=2,"En desacuerdo",IF(Voto!M343=3,"Abstención","")))</f>
        <v/>
      </c>
      <c r="H138" s="72"/>
      <c r="I138" s="70" t="str">
        <f>Voto!K343</f>
        <v/>
      </c>
      <c r="J138" s="5" t="s">
        <v>490</v>
      </c>
      <c r="L138" s="5" t="str">
        <f t="shared" si="1"/>
        <v/>
      </c>
    </row>
    <row r="139" spans="1:12" s="5" customFormat="1" ht="38.25" x14ac:dyDescent="0.2">
      <c r="A139" s="25" t="s">
        <v>151</v>
      </c>
      <c r="B139" s="26"/>
      <c r="D139" s="68" t="s">
        <v>150</v>
      </c>
      <c r="E139" s="168" t="s">
        <v>151</v>
      </c>
      <c r="F139" s="168"/>
      <c r="G139" s="69" t="e">
        <f>IF(Voto!#REF!=1,"De acuerdo",IF(Voto!#REF!=2,"En desacuerdo",IF(Voto!#REF!=3,"Abstención","")))</f>
        <v>#REF!</v>
      </c>
      <c r="H139" s="72"/>
      <c r="I139" s="70" t="e">
        <f>Voto!#REF!</f>
        <v>#REF!</v>
      </c>
      <c r="J139" s="5" t="s">
        <v>490</v>
      </c>
      <c r="L139" s="5" t="str">
        <f t="shared" si="1"/>
        <v/>
      </c>
    </row>
    <row r="140" spans="1:12" s="5" customFormat="1" ht="38.25" x14ac:dyDescent="0.2">
      <c r="A140" s="23" t="s">
        <v>181</v>
      </c>
      <c r="B140" s="24"/>
      <c r="D140" s="18" t="s">
        <v>180</v>
      </c>
      <c r="E140" s="167" t="s">
        <v>181</v>
      </c>
      <c r="F140" s="167"/>
      <c r="G140" s="69" t="e">
        <f>IF(Voto!#REF!=1,"De acuerdo",IF(Voto!#REF!=2,"En desacuerdo",IF(Voto!#REF!=3,"Abstención","")))</f>
        <v>#REF!</v>
      </c>
      <c r="H140" s="72"/>
      <c r="I140" s="70" t="e">
        <f>Voto!#REF!</f>
        <v>#REF!</v>
      </c>
      <c r="J140" s="5" t="s">
        <v>490</v>
      </c>
      <c r="L140" s="5" t="str">
        <f t="shared" si="1"/>
        <v/>
      </c>
    </row>
    <row r="141" spans="1:12" s="5" customFormat="1" ht="25.5" x14ac:dyDescent="0.2">
      <c r="A141" s="25" t="s">
        <v>315</v>
      </c>
      <c r="B141" s="26"/>
      <c r="D141" s="68" t="s">
        <v>314</v>
      </c>
      <c r="E141" s="168" t="s">
        <v>315</v>
      </c>
      <c r="F141" s="168"/>
      <c r="G141" s="69" t="str">
        <f>IF(Voto!M344=1,"De acuerdo",IF(Voto!M344=2,"En desacuerdo",IF(Voto!M344=3,"Abstención","")))</f>
        <v/>
      </c>
      <c r="H141" s="72"/>
      <c r="I141" s="70" t="str">
        <f>Voto!K344</f>
        <v/>
      </c>
      <c r="J141" s="5" t="s">
        <v>490</v>
      </c>
      <c r="L141" s="5" t="str">
        <f t="shared" si="1"/>
        <v/>
      </c>
    </row>
    <row r="142" spans="1:12" s="5" customFormat="1" ht="25.5" x14ac:dyDescent="0.2">
      <c r="A142" s="23" t="s">
        <v>317</v>
      </c>
      <c r="B142" s="24"/>
      <c r="D142" s="18" t="s">
        <v>316</v>
      </c>
      <c r="E142" s="167" t="s">
        <v>317</v>
      </c>
      <c r="F142" s="167"/>
      <c r="G142" s="69" t="str">
        <f>IF(Voto!M345=1,"De acuerdo",IF(Voto!M345=2,"En desacuerdo",IF(Voto!M345=3,"Abstención","")))</f>
        <v/>
      </c>
      <c r="H142" s="72"/>
      <c r="I142" s="70" t="str">
        <f>Voto!K345</f>
        <v/>
      </c>
      <c r="J142" s="5" t="s">
        <v>490</v>
      </c>
      <c r="L142" s="5" t="str">
        <f t="shared" si="1"/>
        <v/>
      </c>
    </row>
    <row r="143" spans="1:12" s="5" customFormat="1" ht="20.100000000000001" customHeight="1" x14ac:dyDescent="0.2">
      <c r="A143" s="25" t="s">
        <v>365</v>
      </c>
      <c r="B143" s="26"/>
      <c r="D143" s="68" t="s">
        <v>364</v>
      </c>
      <c r="E143" s="168" t="s">
        <v>365</v>
      </c>
      <c r="F143" s="168"/>
      <c r="G143" s="69" t="e">
        <f>IF(Voto!#REF!=1,"De acuerdo",IF(Voto!#REF!=2,"En desacuerdo",IF(Voto!#REF!=3,"Abstención","")))</f>
        <v>#REF!</v>
      </c>
      <c r="H143" s="72"/>
      <c r="I143" s="70" t="e">
        <f>Voto!#REF!</f>
        <v>#REF!</v>
      </c>
      <c r="J143" s="5" t="s">
        <v>490</v>
      </c>
      <c r="L143" s="5" t="str">
        <f t="shared" si="1"/>
        <v/>
      </c>
    </row>
    <row r="144" spans="1:12" s="5" customFormat="1" ht="25.5" x14ac:dyDescent="0.2">
      <c r="A144" s="23" t="s">
        <v>371</v>
      </c>
      <c r="B144" s="24"/>
      <c r="D144" s="18" t="s">
        <v>370</v>
      </c>
      <c r="E144" s="167" t="s">
        <v>371</v>
      </c>
      <c r="F144" s="167"/>
      <c r="G144" s="69" t="e">
        <f>IF(Voto!#REF!=1,"De acuerdo",IF(Voto!#REF!=2,"En desacuerdo",IF(Voto!#REF!=3,"Abstención","")))</f>
        <v>#REF!</v>
      </c>
      <c r="H144" s="72"/>
      <c r="I144" s="70" t="e">
        <f>Voto!#REF!</f>
        <v>#REF!</v>
      </c>
      <c r="J144" s="5" t="s">
        <v>490</v>
      </c>
      <c r="L144" s="5" t="str">
        <f t="shared" si="1"/>
        <v/>
      </c>
    </row>
    <row r="145" spans="1:12" s="5" customFormat="1" ht="25.5" x14ac:dyDescent="0.2">
      <c r="A145" s="25" t="s">
        <v>399</v>
      </c>
      <c r="B145" s="26"/>
      <c r="D145" s="68" t="s">
        <v>398</v>
      </c>
      <c r="E145" s="168" t="s">
        <v>399</v>
      </c>
      <c r="F145" s="168"/>
      <c r="G145" s="69" t="e">
        <f>IF(Voto!#REF!=1,"De acuerdo",IF(Voto!#REF!=2,"En desacuerdo",IF(Voto!#REF!=3,"Abstención","")))</f>
        <v>#REF!</v>
      </c>
      <c r="H145" s="72"/>
      <c r="I145" s="70" t="e">
        <f>Voto!#REF!</f>
        <v>#REF!</v>
      </c>
      <c r="J145" s="5" t="s">
        <v>490</v>
      </c>
      <c r="L145" s="5" t="str">
        <f t="shared" si="1"/>
        <v/>
      </c>
    </row>
    <row r="146" spans="1:12" s="5" customFormat="1" ht="15.95" customHeight="1" x14ac:dyDescent="0.2">
      <c r="A146" s="9"/>
      <c r="B146" s="29"/>
      <c r="D146" s="76" t="s">
        <v>459</v>
      </c>
      <c r="E146" s="77"/>
      <c r="F146" s="77"/>
      <c r="G146" s="77" t="e">
        <f>IF(Voto!#REF!=1,"De acuerdo",IF(Voto!#REF!=2,"En desacuerdo",IF(Voto!#REF!=3,"Abstención","")))</f>
        <v>#REF!</v>
      </c>
      <c r="H146" s="77"/>
      <c r="I146" s="73" t="e">
        <f>Voto!#REF!</f>
        <v>#REF!</v>
      </c>
      <c r="J146" s="22" t="s">
        <v>490</v>
      </c>
      <c r="L146" s="5" t="str">
        <f t="shared" si="1"/>
        <v/>
      </c>
    </row>
    <row r="147" spans="1:12" s="5" customFormat="1" ht="25.5" x14ac:dyDescent="0.2">
      <c r="A147" s="25" t="s">
        <v>57</v>
      </c>
      <c r="B147" s="26"/>
      <c r="D147" s="68" t="s">
        <v>56</v>
      </c>
      <c r="E147" s="168" t="s">
        <v>57</v>
      </c>
      <c r="F147" s="168"/>
      <c r="G147" s="69" t="e">
        <f>IF(Voto!#REF!=1,"De acuerdo",IF(Voto!#REF!=2,"En desacuerdo",IF(Voto!#REF!=3,"Abstención","")))</f>
        <v>#REF!</v>
      </c>
      <c r="H147" s="72"/>
      <c r="I147" s="70" t="e">
        <f>Voto!#REF!</f>
        <v>#REF!</v>
      </c>
      <c r="J147" s="5" t="s">
        <v>490</v>
      </c>
      <c r="L147" s="5" t="str">
        <f t="shared" si="1"/>
        <v/>
      </c>
    </row>
    <row r="148" spans="1:12" s="5" customFormat="1" ht="20.100000000000001" customHeight="1" x14ac:dyDescent="0.2">
      <c r="A148" s="23" t="s">
        <v>95</v>
      </c>
      <c r="B148" s="24"/>
      <c r="D148" s="18" t="s">
        <v>94</v>
      </c>
      <c r="E148" s="167" t="s">
        <v>95</v>
      </c>
      <c r="F148" s="167"/>
      <c r="G148" s="69" t="e">
        <f>IF(Voto!#REF!=1,"De acuerdo",IF(Voto!#REF!=2,"En desacuerdo",IF(Voto!#REF!=3,"Abstención","")))</f>
        <v>#REF!</v>
      </c>
      <c r="H148" s="72"/>
      <c r="I148" s="70" t="e">
        <f>Voto!#REF!</f>
        <v>#REF!</v>
      </c>
      <c r="J148" s="5" t="s">
        <v>490</v>
      </c>
      <c r="L148" s="5" t="str">
        <f t="shared" si="1"/>
        <v/>
      </c>
    </row>
    <row r="149" spans="1:12" s="5" customFormat="1" ht="25.5" x14ac:dyDescent="0.2">
      <c r="A149" s="25" t="s">
        <v>241</v>
      </c>
      <c r="B149" s="26"/>
      <c r="D149" s="68" t="s">
        <v>240</v>
      </c>
      <c r="E149" s="168" t="s">
        <v>241</v>
      </c>
      <c r="F149" s="168"/>
      <c r="G149" s="69" t="e">
        <f>IF(Voto!#REF!=1,"De acuerdo",IF(Voto!#REF!=2,"En desacuerdo",IF(Voto!#REF!=3,"Abstención","")))</f>
        <v>#REF!</v>
      </c>
      <c r="H149" s="72"/>
      <c r="I149" s="70" t="e">
        <f>Voto!#REF!</f>
        <v>#REF!</v>
      </c>
      <c r="J149" s="5" t="s">
        <v>490</v>
      </c>
      <c r="L149" s="5" t="str">
        <f t="shared" si="1"/>
        <v/>
      </c>
    </row>
    <row r="150" spans="1:12" s="5" customFormat="1" ht="38.25" x14ac:dyDescent="0.2">
      <c r="A150" s="23" t="s">
        <v>309</v>
      </c>
      <c r="B150" s="24"/>
      <c r="D150" s="18" t="s">
        <v>308</v>
      </c>
      <c r="E150" s="167" t="s">
        <v>309</v>
      </c>
      <c r="F150" s="167"/>
      <c r="G150" s="69" t="e">
        <f>IF(Voto!#REF!=1,"De acuerdo",IF(Voto!#REF!=2,"En desacuerdo",IF(Voto!#REF!=3,"Abstención","")))</f>
        <v>#REF!</v>
      </c>
      <c r="H150" s="72"/>
      <c r="I150" s="70" t="e">
        <f>Voto!#REF!</f>
        <v>#REF!</v>
      </c>
      <c r="J150" s="5" t="s">
        <v>490</v>
      </c>
      <c r="L150" s="5" t="str">
        <f t="shared" si="1"/>
        <v/>
      </c>
    </row>
    <row r="151" spans="1:12" s="5" customFormat="1" ht="15.95" customHeight="1" x14ac:dyDescent="0.2">
      <c r="A151" s="9"/>
      <c r="B151" s="29"/>
      <c r="D151" s="76" t="s">
        <v>478</v>
      </c>
      <c r="E151" s="77"/>
      <c r="F151" s="77"/>
      <c r="G151" s="77" t="e">
        <f>IF(Voto!#REF!=1,"De acuerdo",IF(Voto!#REF!=2,"En desacuerdo",IF(Voto!#REF!=3,"Abstención","")))</f>
        <v>#REF!</v>
      </c>
      <c r="H151" s="77"/>
      <c r="I151" s="73" t="e">
        <f>Voto!#REF!</f>
        <v>#REF!</v>
      </c>
      <c r="J151" s="22" t="s">
        <v>490</v>
      </c>
      <c r="L151" s="5" t="str">
        <f t="shared" si="1"/>
        <v/>
      </c>
    </row>
    <row r="152" spans="1:12" s="5" customFormat="1" ht="20.100000000000001" customHeight="1" x14ac:dyDescent="0.2">
      <c r="A152" s="25" t="s">
        <v>131</v>
      </c>
      <c r="B152" s="26"/>
      <c r="D152" s="68" t="s">
        <v>130</v>
      </c>
      <c r="E152" s="168" t="s">
        <v>131</v>
      </c>
      <c r="F152" s="168"/>
      <c r="G152" s="69" t="e">
        <f>IF(Voto!#REF!=1,"De acuerdo",IF(Voto!#REF!=2,"En desacuerdo",IF(Voto!#REF!=3,"Abstención","")))</f>
        <v>#REF!</v>
      </c>
      <c r="H152" s="72"/>
      <c r="I152" s="70" t="e">
        <f>Voto!#REF!</f>
        <v>#REF!</v>
      </c>
      <c r="J152" s="5" t="s">
        <v>490</v>
      </c>
      <c r="L152" s="5" t="str">
        <f t="shared" si="1"/>
        <v/>
      </c>
    </row>
    <row r="153" spans="1:12" s="5" customFormat="1" ht="15.95" customHeight="1" x14ac:dyDescent="0.2">
      <c r="A153" s="9"/>
      <c r="B153" s="29"/>
      <c r="D153" s="76" t="s">
        <v>473</v>
      </c>
      <c r="E153" s="77"/>
      <c r="F153" s="77"/>
      <c r="G153" s="77" t="e">
        <f>IF(Voto!#REF!=1,"De acuerdo",IF(Voto!#REF!=2,"En desacuerdo",IF(Voto!#REF!=3,"Abstención","")))</f>
        <v>#REF!</v>
      </c>
      <c r="H153" s="77"/>
      <c r="I153" s="73" t="e">
        <f>Voto!#REF!</f>
        <v>#REF!</v>
      </c>
      <c r="J153" s="22" t="s">
        <v>490</v>
      </c>
      <c r="L153" s="5" t="str">
        <f t="shared" si="1"/>
        <v/>
      </c>
    </row>
    <row r="154" spans="1:12" s="5" customFormat="1" ht="20.100000000000001" customHeight="1" x14ac:dyDescent="0.2">
      <c r="A154" s="25" t="s">
        <v>45</v>
      </c>
      <c r="B154" s="26"/>
      <c r="D154" s="68" t="s">
        <v>44</v>
      </c>
      <c r="E154" s="168" t="s">
        <v>45</v>
      </c>
      <c r="F154" s="168"/>
      <c r="G154" s="69" t="e">
        <f>IF(Voto!#REF!=1,"De acuerdo",IF(Voto!#REF!=2,"En desacuerdo",IF(Voto!#REF!=3,"Abstención","")))</f>
        <v>#REF!</v>
      </c>
      <c r="H154" s="72"/>
      <c r="I154" s="70" t="e">
        <f>Voto!#REF!</f>
        <v>#REF!</v>
      </c>
      <c r="J154" s="5" t="s">
        <v>490</v>
      </c>
      <c r="L154" s="5" t="str">
        <f t="shared" si="1"/>
        <v/>
      </c>
    </row>
    <row r="155" spans="1:12" s="5" customFormat="1" ht="15.95" customHeight="1" x14ac:dyDescent="0.2">
      <c r="A155" s="9"/>
      <c r="B155" s="29"/>
      <c r="D155" s="76" t="s">
        <v>454</v>
      </c>
      <c r="E155" s="77"/>
      <c r="F155" s="77"/>
      <c r="G155" s="77" t="e">
        <f>IF(Voto!#REF!=1,"De acuerdo",IF(Voto!#REF!=2,"En desacuerdo",IF(Voto!#REF!=3,"Abstención","")))</f>
        <v>#REF!</v>
      </c>
      <c r="H155" s="77"/>
      <c r="I155" s="73" t="e">
        <f>Voto!#REF!</f>
        <v>#REF!</v>
      </c>
      <c r="J155" s="22" t="s">
        <v>490</v>
      </c>
      <c r="L155" s="5" t="str">
        <f t="shared" si="1"/>
        <v/>
      </c>
    </row>
    <row r="156" spans="1:12" s="5" customFormat="1" ht="25.5" x14ac:dyDescent="0.2">
      <c r="A156" s="25" t="s">
        <v>13</v>
      </c>
      <c r="B156" s="26"/>
      <c r="D156" s="68" t="s">
        <v>12</v>
      </c>
      <c r="E156" s="168" t="s">
        <v>13</v>
      </c>
      <c r="F156" s="168"/>
      <c r="G156" s="69" t="e">
        <f>IF(Voto!#REF!=1,"De acuerdo",IF(Voto!#REF!=2,"En desacuerdo",IF(Voto!#REF!=3,"Abstención","")))</f>
        <v>#REF!</v>
      </c>
      <c r="H156" s="72"/>
      <c r="I156" s="70" t="e">
        <f>Voto!#REF!</f>
        <v>#REF!</v>
      </c>
      <c r="J156" s="5" t="s">
        <v>490</v>
      </c>
      <c r="L156" s="5" t="str">
        <f t="shared" si="1"/>
        <v/>
      </c>
    </row>
    <row r="157" spans="1:12" s="5" customFormat="1" ht="20.100000000000001" customHeight="1" x14ac:dyDescent="0.2">
      <c r="A157" s="23" t="s">
        <v>17</v>
      </c>
      <c r="B157" s="24"/>
      <c r="D157" s="18" t="s">
        <v>16</v>
      </c>
      <c r="E157" s="167" t="s">
        <v>17</v>
      </c>
      <c r="F157" s="167"/>
      <c r="G157" s="69" t="e">
        <f>IF(Voto!#REF!=1,"De acuerdo",IF(Voto!#REF!=2,"En desacuerdo",IF(Voto!#REF!=3,"Abstención","")))</f>
        <v>#REF!</v>
      </c>
      <c r="H157" s="72"/>
      <c r="I157" s="70" t="e">
        <f>Voto!#REF!</f>
        <v>#REF!</v>
      </c>
      <c r="J157" s="5" t="s">
        <v>490</v>
      </c>
      <c r="L157" s="5" t="str">
        <f t="shared" si="1"/>
        <v/>
      </c>
    </row>
    <row r="158" spans="1:12" s="5" customFormat="1" ht="20.100000000000001" customHeight="1" x14ac:dyDescent="0.2">
      <c r="A158" s="25" t="s">
        <v>19</v>
      </c>
      <c r="B158" s="26"/>
      <c r="D158" s="68" t="s">
        <v>18</v>
      </c>
      <c r="E158" s="168" t="s">
        <v>19</v>
      </c>
      <c r="F158" s="168"/>
      <c r="G158" s="69" t="e">
        <f>IF(Voto!#REF!=1,"De acuerdo",IF(Voto!#REF!=2,"En desacuerdo",IF(Voto!#REF!=3,"Abstención","")))</f>
        <v>#REF!</v>
      </c>
      <c r="H158" s="72"/>
      <c r="I158" s="70" t="e">
        <f>Voto!#REF!</f>
        <v>#REF!</v>
      </c>
      <c r="J158" s="5" t="s">
        <v>490</v>
      </c>
      <c r="L158" s="5" t="str">
        <f t="shared" si="1"/>
        <v/>
      </c>
    </row>
    <row r="159" spans="1:12" s="5" customFormat="1" ht="25.5" x14ac:dyDescent="0.2">
      <c r="A159" s="23" t="s">
        <v>21</v>
      </c>
      <c r="B159" s="24"/>
      <c r="D159" s="18" t="s">
        <v>20</v>
      </c>
      <c r="E159" s="167" t="s">
        <v>21</v>
      </c>
      <c r="F159" s="167"/>
      <c r="G159" s="69" t="e">
        <f>IF(Voto!#REF!=1,"De acuerdo",IF(Voto!#REF!=2,"En desacuerdo",IF(Voto!#REF!=3,"Abstención","")))</f>
        <v>#REF!</v>
      </c>
      <c r="H159" s="72"/>
      <c r="I159" s="70" t="e">
        <f>Voto!#REF!</f>
        <v>#REF!</v>
      </c>
      <c r="J159" s="5" t="s">
        <v>490</v>
      </c>
      <c r="L159" s="5" t="str">
        <f t="shared" si="1"/>
        <v/>
      </c>
    </row>
    <row r="160" spans="1:12" s="5" customFormat="1" ht="51" x14ac:dyDescent="0.2">
      <c r="A160" s="25" t="s">
        <v>23</v>
      </c>
      <c r="B160" s="26"/>
      <c r="D160" s="68" t="s">
        <v>22</v>
      </c>
      <c r="E160" s="168" t="s">
        <v>23</v>
      </c>
      <c r="F160" s="168"/>
      <c r="G160" s="69" t="e">
        <f>IF(Voto!#REF!=1,"De acuerdo",IF(Voto!#REF!=2,"En desacuerdo",IF(Voto!#REF!=3,"Abstención","")))</f>
        <v>#REF!</v>
      </c>
      <c r="H160" s="72"/>
      <c r="I160" s="70" t="e">
        <f>Voto!#REF!</f>
        <v>#REF!</v>
      </c>
      <c r="J160" s="5" t="s">
        <v>490</v>
      </c>
      <c r="L160" s="5" t="str">
        <f t="shared" si="1"/>
        <v/>
      </c>
    </row>
    <row r="161" spans="1:12" s="5" customFormat="1" ht="25.5" x14ac:dyDescent="0.2">
      <c r="A161" s="23" t="s">
        <v>83</v>
      </c>
      <c r="B161" s="24"/>
      <c r="D161" s="18" t="s">
        <v>82</v>
      </c>
      <c r="E161" s="167" t="s">
        <v>83</v>
      </c>
      <c r="F161" s="167"/>
      <c r="G161" s="69" t="e">
        <f>IF(Voto!#REF!=1,"De acuerdo",IF(Voto!#REF!=2,"En desacuerdo",IF(Voto!#REF!=3,"Abstención","")))</f>
        <v>#REF!</v>
      </c>
      <c r="H161" s="72"/>
      <c r="I161" s="70" t="e">
        <f>Voto!#REF!</f>
        <v>#REF!</v>
      </c>
      <c r="J161" s="5" t="s">
        <v>490</v>
      </c>
      <c r="L161" s="5" t="str">
        <f t="shared" si="1"/>
        <v/>
      </c>
    </row>
    <row r="162" spans="1:12" s="5" customFormat="1" ht="25.5" x14ac:dyDescent="0.2">
      <c r="A162" s="25" t="s">
        <v>167</v>
      </c>
      <c r="B162" s="26"/>
      <c r="D162" s="68" t="s">
        <v>166</v>
      </c>
      <c r="E162" s="168" t="s">
        <v>167</v>
      </c>
      <c r="F162" s="168"/>
      <c r="G162" s="69" t="e">
        <f>IF(Voto!#REF!=1,"De acuerdo",IF(Voto!#REF!=2,"En desacuerdo",IF(Voto!#REF!=3,"Abstención","")))</f>
        <v>#REF!</v>
      </c>
      <c r="H162" s="72"/>
      <c r="I162" s="70" t="e">
        <f>Voto!#REF!</f>
        <v>#REF!</v>
      </c>
      <c r="J162" s="5" t="s">
        <v>490</v>
      </c>
      <c r="L162" s="5" t="str">
        <f t="shared" si="1"/>
        <v/>
      </c>
    </row>
    <row r="163" spans="1:12" s="5" customFormat="1" ht="25.5" x14ac:dyDescent="0.2">
      <c r="A163" s="23" t="s">
        <v>219</v>
      </c>
      <c r="B163" s="24"/>
      <c r="D163" s="18" t="s">
        <v>218</v>
      </c>
      <c r="E163" s="167" t="s">
        <v>219</v>
      </c>
      <c r="F163" s="167"/>
      <c r="G163" s="69" t="e">
        <f>IF(Voto!#REF!=1,"De acuerdo",IF(Voto!#REF!=2,"En desacuerdo",IF(Voto!#REF!=3,"Abstención","")))</f>
        <v>#REF!</v>
      </c>
      <c r="H163" s="72"/>
      <c r="I163" s="70" t="e">
        <f>Voto!#REF!</f>
        <v>#REF!</v>
      </c>
      <c r="J163" s="5" t="s">
        <v>490</v>
      </c>
      <c r="L163" s="5" t="str">
        <f t="shared" si="1"/>
        <v/>
      </c>
    </row>
    <row r="164" spans="1:12" s="5" customFormat="1" ht="38.25" x14ac:dyDescent="0.2">
      <c r="A164" s="25" t="s">
        <v>225</v>
      </c>
      <c r="B164" s="26"/>
      <c r="D164" s="68" t="s">
        <v>224</v>
      </c>
      <c r="E164" s="168" t="s">
        <v>225</v>
      </c>
      <c r="F164" s="168"/>
      <c r="G164" s="69" t="e">
        <f>IF(Voto!#REF!=1,"De acuerdo",IF(Voto!#REF!=2,"En desacuerdo",IF(Voto!#REF!=3,"Abstención","")))</f>
        <v>#REF!</v>
      </c>
      <c r="H164" s="72"/>
      <c r="I164" s="70" t="e">
        <f>Voto!#REF!</f>
        <v>#REF!</v>
      </c>
      <c r="J164" s="5" t="s">
        <v>490</v>
      </c>
      <c r="L164" s="5" t="str">
        <f t="shared" si="1"/>
        <v/>
      </c>
    </row>
    <row r="165" spans="1:12" s="5" customFormat="1" ht="25.5" x14ac:dyDescent="0.2">
      <c r="A165" s="23" t="s">
        <v>393</v>
      </c>
      <c r="B165" s="24"/>
      <c r="D165" s="18" t="s">
        <v>392</v>
      </c>
      <c r="E165" s="167" t="s">
        <v>393</v>
      </c>
      <c r="F165" s="167"/>
      <c r="G165" s="69" t="e">
        <f>IF(Voto!#REF!=1,"De acuerdo",IF(Voto!#REF!=2,"En desacuerdo",IF(Voto!#REF!=3,"Abstención","")))</f>
        <v>#REF!</v>
      </c>
      <c r="H165" s="72"/>
      <c r="I165" s="70" t="e">
        <f>Voto!#REF!</f>
        <v>#REF!</v>
      </c>
      <c r="J165" s="5" t="s">
        <v>490</v>
      </c>
      <c r="L165" s="5" t="str">
        <f t="shared" si="1"/>
        <v/>
      </c>
    </row>
    <row r="166" spans="1:12" s="5" customFormat="1" ht="25.5" x14ac:dyDescent="0.2">
      <c r="A166" s="25" t="s">
        <v>395</v>
      </c>
      <c r="B166" s="26"/>
      <c r="D166" s="68" t="s">
        <v>394</v>
      </c>
      <c r="E166" s="168" t="s">
        <v>395</v>
      </c>
      <c r="F166" s="168"/>
      <c r="G166" s="69" t="e">
        <f>IF(Voto!#REF!=1,"De acuerdo",IF(Voto!#REF!=2,"En desacuerdo",IF(Voto!#REF!=3,"Abstención","")))</f>
        <v>#REF!</v>
      </c>
      <c r="H166" s="72"/>
      <c r="I166" s="70" t="e">
        <f>Voto!#REF!</f>
        <v>#REF!</v>
      </c>
      <c r="J166" s="5" t="s">
        <v>490</v>
      </c>
      <c r="L166" s="5" t="str">
        <f t="shared" si="1"/>
        <v/>
      </c>
    </row>
    <row r="167" spans="1:12" s="5" customFormat="1" ht="38.25" x14ac:dyDescent="0.2">
      <c r="A167" s="23" t="s">
        <v>401</v>
      </c>
      <c r="B167" s="24"/>
      <c r="D167" s="18" t="s">
        <v>400</v>
      </c>
      <c r="E167" s="167" t="s">
        <v>401</v>
      </c>
      <c r="F167" s="167"/>
      <c r="G167" s="69" t="e">
        <f>IF(Voto!#REF!=1,"De acuerdo",IF(Voto!#REF!=2,"En desacuerdo",IF(Voto!#REF!=3,"Abstención","")))</f>
        <v>#REF!</v>
      </c>
      <c r="H167" s="72"/>
      <c r="I167" s="70" t="e">
        <f>Voto!#REF!</f>
        <v>#REF!</v>
      </c>
      <c r="J167" s="5" t="s">
        <v>490</v>
      </c>
      <c r="L167" s="5" t="str">
        <f t="shared" si="1"/>
        <v/>
      </c>
    </row>
    <row r="168" spans="1:12" s="5" customFormat="1" ht="25.5" x14ac:dyDescent="0.2">
      <c r="A168" s="25" t="s">
        <v>403</v>
      </c>
      <c r="B168" s="26"/>
      <c r="D168" s="68" t="s">
        <v>402</v>
      </c>
      <c r="E168" s="168" t="s">
        <v>403</v>
      </c>
      <c r="F168" s="168"/>
      <c r="G168" s="69" t="e">
        <f>IF(Voto!#REF!=1,"De acuerdo",IF(Voto!#REF!=2,"En desacuerdo",IF(Voto!#REF!=3,"Abstención","")))</f>
        <v>#REF!</v>
      </c>
      <c r="H168" s="72"/>
      <c r="I168" s="70" t="e">
        <f>Voto!#REF!</f>
        <v>#REF!</v>
      </c>
      <c r="J168" s="5" t="s">
        <v>490</v>
      </c>
      <c r="L168" s="5" t="str">
        <f t="shared" si="1"/>
        <v/>
      </c>
    </row>
    <row r="169" spans="1:12" s="5" customFormat="1" ht="20.100000000000001" customHeight="1" x14ac:dyDescent="0.2">
      <c r="A169" s="23" t="s">
        <v>405</v>
      </c>
      <c r="B169" s="24"/>
      <c r="D169" s="18" t="s">
        <v>404</v>
      </c>
      <c r="E169" s="167" t="s">
        <v>405</v>
      </c>
      <c r="F169" s="167"/>
      <c r="G169" s="69" t="e">
        <f>IF(Voto!#REF!=1,"De acuerdo",IF(Voto!#REF!=2,"En desacuerdo",IF(Voto!#REF!=3,"Abstención","")))</f>
        <v>#REF!</v>
      </c>
      <c r="H169" s="72"/>
      <c r="I169" s="70" t="e">
        <f>Voto!#REF!</f>
        <v>#REF!</v>
      </c>
      <c r="J169" s="5" t="s">
        <v>490</v>
      </c>
      <c r="L169" s="5" t="str">
        <f t="shared" si="1"/>
        <v/>
      </c>
    </row>
    <row r="170" spans="1:12" s="5" customFormat="1" ht="15.95" customHeight="1" x14ac:dyDescent="0.2">
      <c r="A170" s="9"/>
      <c r="B170" s="29"/>
      <c r="D170" s="76" t="s">
        <v>457</v>
      </c>
      <c r="E170" s="77"/>
      <c r="F170" s="77"/>
      <c r="G170" s="77" t="e">
        <f>IF(Voto!#REF!=1,"De acuerdo",IF(Voto!#REF!=2,"En desacuerdo",IF(Voto!#REF!=3,"Abstención","")))</f>
        <v>#REF!</v>
      </c>
      <c r="H170" s="77"/>
      <c r="I170" s="73" t="e">
        <f>Voto!#REF!</f>
        <v>#REF!</v>
      </c>
      <c r="J170" s="22" t="s">
        <v>490</v>
      </c>
      <c r="L170" s="5" t="str">
        <f t="shared" si="1"/>
        <v/>
      </c>
    </row>
    <row r="171" spans="1:12" s="5" customFormat="1" ht="25.5" x14ac:dyDescent="0.2">
      <c r="A171" s="25" t="s">
        <v>9</v>
      </c>
      <c r="B171" s="26"/>
      <c r="D171" s="68" t="s">
        <v>8</v>
      </c>
      <c r="E171" s="168" t="s">
        <v>9</v>
      </c>
      <c r="F171" s="168"/>
      <c r="G171" s="69" t="e">
        <f>IF(Voto!#REF!=1,"De acuerdo",IF(Voto!#REF!=2,"En desacuerdo",IF(Voto!#REF!=3,"Abstención","")))</f>
        <v>#REF!</v>
      </c>
      <c r="H171" s="72"/>
      <c r="I171" s="70" t="e">
        <f>Voto!#REF!</f>
        <v>#REF!</v>
      </c>
      <c r="J171" s="5" t="s">
        <v>490</v>
      </c>
      <c r="L171" s="5" t="str">
        <f t="shared" si="1"/>
        <v/>
      </c>
    </row>
    <row r="172" spans="1:12" s="5" customFormat="1" ht="20.100000000000001" customHeight="1" x14ac:dyDescent="0.2">
      <c r="A172" s="23"/>
      <c r="B172" s="24"/>
      <c r="D172" s="18" t="s">
        <v>496</v>
      </c>
      <c r="E172" s="167" t="s">
        <v>497</v>
      </c>
      <c r="F172" s="167"/>
      <c r="G172" s="69" t="e">
        <f>IF(Voto!#REF!=1,"De acuerdo",IF(Voto!#REF!=2,"En desacuerdo",IF(Voto!#REF!=3,"Abstención","")))</f>
        <v>#REF!</v>
      </c>
      <c r="H172" s="72"/>
      <c r="I172" s="70" t="e">
        <f>Voto!#REF!</f>
        <v>#REF!</v>
      </c>
      <c r="L172" s="5" t="str">
        <f t="shared" si="1"/>
        <v/>
      </c>
    </row>
    <row r="173" spans="1:12" s="5" customFormat="1" ht="15.95" customHeight="1" x14ac:dyDescent="0.2">
      <c r="A173" s="9"/>
      <c r="B173" s="29"/>
      <c r="D173" s="76" t="s">
        <v>458</v>
      </c>
      <c r="E173" s="77"/>
      <c r="F173" s="77"/>
      <c r="G173" s="77" t="e">
        <f>IF(Voto!#REF!=1,"De acuerdo",IF(Voto!#REF!=2,"En desacuerdo",IF(Voto!#REF!=3,"Abstención","")))</f>
        <v>#REF!</v>
      </c>
      <c r="H173" s="77"/>
      <c r="I173" s="73" t="e">
        <f>Voto!#REF!</f>
        <v>#REF!</v>
      </c>
      <c r="J173" s="22" t="s">
        <v>490</v>
      </c>
      <c r="L173" s="5" t="str">
        <f t="shared" si="1"/>
        <v/>
      </c>
    </row>
    <row r="174" spans="1:12" s="5" customFormat="1" ht="25.5" x14ac:dyDescent="0.2">
      <c r="A174" s="25" t="s">
        <v>39</v>
      </c>
      <c r="B174" s="26"/>
      <c r="D174" s="68" t="s">
        <v>38</v>
      </c>
      <c r="E174" s="168" t="s">
        <v>39</v>
      </c>
      <c r="F174" s="168"/>
      <c r="G174" s="69" t="e">
        <f>IF(Voto!#REF!=1,"De acuerdo",IF(Voto!#REF!=2,"En desacuerdo",IF(Voto!#REF!=3,"Abstención","")))</f>
        <v>#REF!</v>
      </c>
      <c r="H174" s="72"/>
      <c r="I174" s="70" t="e">
        <f>Voto!#REF!</f>
        <v>#REF!</v>
      </c>
      <c r="J174" s="5" t="s">
        <v>490</v>
      </c>
      <c r="L174" s="5" t="str">
        <f t="shared" si="1"/>
        <v/>
      </c>
    </row>
    <row r="175" spans="1:12" s="5" customFormat="1" ht="25.5" x14ac:dyDescent="0.2">
      <c r="A175" s="23" t="s">
        <v>101</v>
      </c>
      <c r="B175" s="24"/>
      <c r="D175" s="18" t="s">
        <v>100</v>
      </c>
      <c r="E175" s="167" t="s">
        <v>101</v>
      </c>
      <c r="F175" s="167"/>
      <c r="G175" s="69" t="e">
        <f>IF(Voto!#REF!=1,"De acuerdo",IF(Voto!#REF!=2,"En desacuerdo",IF(Voto!#REF!=3,"Abstención","")))</f>
        <v>#REF!</v>
      </c>
      <c r="H175" s="72"/>
      <c r="I175" s="70" t="e">
        <f>Voto!#REF!</f>
        <v>#REF!</v>
      </c>
      <c r="J175" s="5" t="s">
        <v>490</v>
      </c>
      <c r="L175" s="5" t="str">
        <f t="shared" si="1"/>
        <v/>
      </c>
    </row>
    <row r="176" spans="1:12" s="5" customFormat="1" ht="20.100000000000001" customHeight="1" x14ac:dyDescent="0.2">
      <c r="A176" s="25" t="s">
        <v>369</v>
      </c>
      <c r="B176" s="26"/>
      <c r="D176" s="68" t="s">
        <v>368</v>
      </c>
      <c r="E176" s="168" t="s">
        <v>369</v>
      </c>
      <c r="F176" s="168"/>
      <c r="G176" s="69" t="e">
        <f>IF(Voto!#REF!=1,"De acuerdo",IF(Voto!#REF!=2,"En desacuerdo",IF(Voto!#REF!=3,"Abstención","")))</f>
        <v>#REF!</v>
      </c>
      <c r="H176" s="72"/>
      <c r="I176" s="70" t="e">
        <f>Voto!#REF!</f>
        <v>#REF!</v>
      </c>
      <c r="J176" s="5" t="s">
        <v>490</v>
      </c>
      <c r="L176" s="5" t="str">
        <f t="shared" si="1"/>
        <v/>
      </c>
    </row>
    <row r="177" spans="1:12" s="5" customFormat="1" ht="25.5" x14ac:dyDescent="0.2">
      <c r="A177" s="23" t="s">
        <v>413</v>
      </c>
      <c r="B177" s="24"/>
      <c r="D177" s="18" t="s">
        <v>412</v>
      </c>
      <c r="E177" s="167" t="s">
        <v>413</v>
      </c>
      <c r="F177" s="167"/>
      <c r="G177" s="69" t="e">
        <f>IF(Voto!#REF!=1,"De acuerdo",IF(Voto!#REF!=2,"En desacuerdo",IF(Voto!#REF!=3,"Abstención","")))</f>
        <v>#REF!</v>
      </c>
      <c r="H177" s="72"/>
      <c r="I177" s="70" t="e">
        <f>Voto!#REF!</f>
        <v>#REF!</v>
      </c>
      <c r="J177" s="5" t="s">
        <v>490</v>
      </c>
      <c r="L177" s="5" t="str">
        <f t="shared" si="1"/>
        <v/>
      </c>
    </row>
    <row r="178" spans="1:12" s="5" customFormat="1" ht="25.5" x14ac:dyDescent="0.2">
      <c r="A178" s="25" t="s">
        <v>417</v>
      </c>
      <c r="B178" s="26"/>
      <c r="D178" s="68" t="s">
        <v>416</v>
      </c>
      <c r="E178" s="168" t="s">
        <v>417</v>
      </c>
      <c r="F178" s="168"/>
      <c r="G178" s="69" t="e">
        <f>IF(Voto!#REF!=1,"De acuerdo",IF(Voto!#REF!=2,"En desacuerdo",IF(Voto!#REF!=3,"Abstención","")))</f>
        <v>#REF!</v>
      </c>
      <c r="H178" s="72"/>
      <c r="I178" s="70" t="e">
        <f>Voto!#REF!</f>
        <v>#REF!</v>
      </c>
      <c r="J178" s="5" t="s">
        <v>490</v>
      </c>
      <c r="L178" s="5" t="str">
        <f t="shared" ref="L178:L241" si="2">IF(K178=2,"Por favor justifique su voto","")</f>
        <v/>
      </c>
    </row>
    <row r="179" spans="1:12" s="5" customFormat="1" ht="15.95" customHeight="1" x14ac:dyDescent="0.2">
      <c r="A179" s="9"/>
      <c r="B179" s="29"/>
      <c r="D179" s="76" t="s">
        <v>468</v>
      </c>
      <c r="E179" s="77"/>
      <c r="F179" s="77"/>
      <c r="G179" s="77" t="e">
        <f>IF(Voto!#REF!=1,"De acuerdo",IF(Voto!#REF!=2,"En desacuerdo",IF(Voto!#REF!=3,"Abstención","")))</f>
        <v>#REF!</v>
      </c>
      <c r="H179" s="77"/>
      <c r="I179" s="73" t="e">
        <f>Voto!#REF!</f>
        <v>#REF!</v>
      </c>
      <c r="J179" s="22" t="s">
        <v>490</v>
      </c>
      <c r="L179" s="5" t="str">
        <f t="shared" si="2"/>
        <v/>
      </c>
    </row>
    <row r="180" spans="1:12" s="5" customFormat="1" ht="25.5" x14ac:dyDescent="0.2">
      <c r="A180" s="25" t="s">
        <v>121</v>
      </c>
      <c r="B180" s="26"/>
      <c r="D180" s="68" t="s">
        <v>120</v>
      </c>
      <c r="E180" s="168" t="s">
        <v>121</v>
      </c>
      <c r="F180" s="168"/>
      <c r="G180" s="69" t="e">
        <f>IF(Voto!#REF!=1,"De acuerdo",IF(Voto!#REF!=2,"En desacuerdo",IF(Voto!#REF!=3,"Abstención","")))</f>
        <v>#REF!</v>
      </c>
      <c r="H180" s="72"/>
      <c r="I180" s="70" t="e">
        <f>Voto!#REF!</f>
        <v>#REF!</v>
      </c>
      <c r="J180" s="5" t="s">
        <v>490</v>
      </c>
      <c r="L180" s="5" t="str">
        <f t="shared" si="2"/>
        <v/>
      </c>
    </row>
    <row r="181" spans="1:12" s="5" customFormat="1" ht="25.5" x14ac:dyDescent="0.2">
      <c r="A181" s="23" t="s">
        <v>127</v>
      </c>
      <c r="B181" s="24"/>
      <c r="D181" s="18" t="s">
        <v>126</v>
      </c>
      <c r="E181" s="167" t="s">
        <v>127</v>
      </c>
      <c r="F181" s="167"/>
      <c r="G181" s="69" t="e">
        <f>IF(Voto!#REF!=1,"De acuerdo",IF(Voto!#REF!=2,"En desacuerdo",IF(Voto!#REF!=3,"Abstención","")))</f>
        <v>#REF!</v>
      </c>
      <c r="H181" s="72"/>
      <c r="I181" s="70" t="e">
        <f>Voto!#REF!</f>
        <v>#REF!</v>
      </c>
      <c r="J181" s="5" t="s">
        <v>490</v>
      </c>
      <c r="L181" s="5" t="str">
        <f t="shared" si="2"/>
        <v/>
      </c>
    </row>
    <row r="182" spans="1:12" s="5" customFormat="1" ht="25.5" x14ac:dyDescent="0.2">
      <c r="A182" s="25" t="s">
        <v>169</v>
      </c>
      <c r="B182" s="26"/>
      <c r="D182" s="68" t="s">
        <v>168</v>
      </c>
      <c r="E182" s="168" t="s">
        <v>169</v>
      </c>
      <c r="F182" s="168"/>
      <c r="G182" s="69" t="e">
        <f>IF(Voto!#REF!=1,"De acuerdo",IF(Voto!#REF!=2,"En desacuerdo",IF(Voto!#REF!=3,"Abstención","")))</f>
        <v>#REF!</v>
      </c>
      <c r="H182" s="72"/>
      <c r="I182" s="70" t="e">
        <f>Voto!#REF!</f>
        <v>#REF!</v>
      </c>
      <c r="J182" s="5" t="s">
        <v>490</v>
      </c>
      <c r="L182" s="5" t="str">
        <f t="shared" si="2"/>
        <v/>
      </c>
    </row>
    <row r="183" spans="1:12" s="5" customFormat="1" ht="25.5" x14ac:dyDescent="0.2">
      <c r="A183" s="23" t="s">
        <v>173</v>
      </c>
      <c r="B183" s="24"/>
      <c r="D183" s="18" t="s">
        <v>172</v>
      </c>
      <c r="E183" s="167" t="s">
        <v>173</v>
      </c>
      <c r="F183" s="167"/>
      <c r="G183" s="69" t="e">
        <f>IF(Voto!#REF!=1,"De acuerdo",IF(Voto!#REF!=2,"En desacuerdo",IF(Voto!#REF!=3,"Abstención","")))</f>
        <v>#REF!</v>
      </c>
      <c r="H183" s="72"/>
      <c r="I183" s="70" t="e">
        <f>Voto!#REF!</f>
        <v>#REF!</v>
      </c>
      <c r="J183" s="5" t="s">
        <v>490</v>
      </c>
      <c r="L183" s="5" t="str">
        <f t="shared" si="2"/>
        <v/>
      </c>
    </row>
    <row r="184" spans="1:12" s="5" customFormat="1" ht="25.5" x14ac:dyDescent="0.2">
      <c r="A184" s="25" t="s">
        <v>407</v>
      </c>
      <c r="B184" s="26"/>
      <c r="D184" s="68" t="s">
        <v>406</v>
      </c>
      <c r="E184" s="168" t="s">
        <v>407</v>
      </c>
      <c r="F184" s="168"/>
      <c r="G184" s="69" t="e">
        <f>IF(Voto!#REF!=1,"De acuerdo",IF(Voto!#REF!=2,"En desacuerdo",IF(Voto!#REF!=3,"Abstención","")))</f>
        <v>#REF!</v>
      </c>
      <c r="H184" s="72"/>
      <c r="I184" s="70" t="e">
        <f>Voto!#REF!</f>
        <v>#REF!</v>
      </c>
      <c r="J184" s="5" t="s">
        <v>490</v>
      </c>
      <c r="L184" s="5" t="str">
        <f t="shared" si="2"/>
        <v/>
      </c>
    </row>
    <row r="185" spans="1:12" s="5" customFormat="1" ht="25.5" x14ac:dyDescent="0.2">
      <c r="A185" s="25" t="s">
        <v>411</v>
      </c>
      <c r="B185" s="26"/>
      <c r="D185" s="68" t="s">
        <v>410</v>
      </c>
      <c r="E185" s="168" t="s">
        <v>411</v>
      </c>
      <c r="F185" s="168"/>
      <c r="G185" s="69" t="e">
        <f>IF(Voto!#REF!=1,"De acuerdo",IF(Voto!#REF!=2,"En desacuerdo",IF(Voto!#REF!=3,"Abstención","")))</f>
        <v>#REF!</v>
      </c>
      <c r="H185" s="72"/>
      <c r="I185" s="70" t="e">
        <f>Voto!#REF!</f>
        <v>#REF!</v>
      </c>
      <c r="J185" s="5" t="s">
        <v>490</v>
      </c>
      <c r="L185" s="5" t="str">
        <f t="shared" si="2"/>
        <v/>
      </c>
    </row>
    <row r="186" spans="1:12" s="5" customFormat="1" ht="20.100000000000001" customHeight="1" x14ac:dyDescent="0.2">
      <c r="A186" s="23" t="s">
        <v>419</v>
      </c>
      <c r="B186" s="24"/>
      <c r="D186" s="18" t="s">
        <v>418</v>
      </c>
      <c r="E186" s="167" t="s">
        <v>419</v>
      </c>
      <c r="F186" s="167"/>
      <c r="G186" s="69" t="e">
        <f>IF(Voto!#REF!=1,"De acuerdo",IF(Voto!#REF!=2,"En desacuerdo",IF(Voto!#REF!=3,"Abstención","")))</f>
        <v>#REF!</v>
      </c>
      <c r="H186" s="72"/>
      <c r="I186" s="70" t="e">
        <f>Voto!#REF!</f>
        <v>#REF!</v>
      </c>
      <c r="J186" s="5" t="s">
        <v>490</v>
      </c>
      <c r="L186" s="5" t="str">
        <f t="shared" si="2"/>
        <v/>
      </c>
    </row>
    <row r="187" spans="1:12" s="5" customFormat="1" ht="15.95" customHeight="1" x14ac:dyDescent="0.2">
      <c r="A187" s="9"/>
      <c r="B187" s="29"/>
      <c r="D187" s="76" t="s">
        <v>466</v>
      </c>
      <c r="E187" s="77"/>
      <c r="F187" s="77"/>
      <c r="G187" s="77" t="e">
        <f>IF(Voto!#REF!=1,"De acuerdo",IF(Voto!#REF!=2,"En desacuerdo",IF(Voto!#REF!=3,"Abstención","")))</f>
        <v>#REF!</v>
      </c>
      <c r="H187" s="77"/>
      <c r="I187" s="73" t="e">
        <f>Voto!#REF!</f>
        <v>#REF!</v>
      </c>
      <c r="J187" s="22" t="s">
        <v>490</v>
      </c>
      <c r="L187" s="5" t="str">
        <f t="shared" si="2"/>
        <v/>
      </c>
    </row>
    <row r="188" spans="1:12" s="5" customFormat="1" ht="25.5" x14ac:dyDescent="0.2">
      <c r="A188" s="25" t="s">
        <v>81</v>
      </c>
      <c r="B188" s="26"/>
      <c r="D188" s="68" t="s">
        <v>80</v>
      </c>
      <c r="E188" s="168" t="s">
        <v>81</v>
      </c>
      <c r="F188" s="168"/>
      <c r="G188" s="69" t="e">
        <f>IF(Voto!#REF!=1,"De acuerdo",IF(Voto!#REF!=2,"En desacuerdo",IF(Voto!#REF!=3,"Abstención","")))</f>
        <v>#REF!</v>
      </c>
      <c r="H188" s="72"/>
      <c r="I188" s="70" t="e">
        <f>Voto!#REF!</f>
        <v>#REF!</v>
      </c>
      <c r="J188" s="5" t="s">
        <v>490</v>
      </c>
      <c r="L188" s="5" t="str">
        <f t="shared" si="2"/>
        <v/>
      </c>
    </row>
    <row r="189" spans="1:12" s="5" customFormat="1" ht="25.5" x14ac:dyDescent="0.2">
      <c r="A189" s="23" t="s">
        <v>311</v>
      </c>
      <c r="B189" s="24"/>
      <c r="D189" s="18" t="s">
        <v>310</v>
      </c>
      <c r="E189" s="167" t="s">
        <v>311</v>
      </c>
      <c r="F189" s="167"/>
      <c r="G189" s="69" t="e">
        <f>IF(Voto!#REF!=1,"De acuerdo",IF(Voto!#REF!=2,"En desacuerdo",IF(Voto!#REF!=3,"Abstención","")))</f>
        <v>#REF!</v>
      </c>
      <c r="H189" s="72"/>
      <c r="I189" s="70" t="e">
        <f>Voto!#REF!</f>
        <v>#REF!</v>
      </c>
      <c r="J189" s="5" t="s">
        <v>490</v>
      </c>
      <c r="L189" s="5" t="str">
        <f t="shared" si="2"/>
        <v/>
      </c>
    </row>
    <row r="190" spans="1:12" s="5" customFormat="1" ht="15.95" customHeight="1" x14ac:dyDescent="0.2">
      <c r="A190" s="9"/>
      <c r="B190" s="29"/>
      <c r="D190" s="76" t="s">
        <v>470</v>
      </c>
      <c r="E190" s="77"/>
      <c r="F190" s="77"/>
      <c r="G190" s="77" t="e">
        <f>IF(Voto!#REF!=1,"De acuerdo",IF(Voto!#REF!=2,"En desacuerdo",IF(Voto!#REF!=3,"Abstención","")))</f>
        <v>#REF!</v>
      </c>
      <c r="H190" s="77"/>
      <c r="I190" s="73" t="e">
        <f>Voto!#REF!</f>
        <v>#REF!</v>
      </c>
      <c r="J190" s="22" t="s">
        <v>490</v>
      </c>
      <c r="L190" s="5" t="str">
        <f t="shared" si="2"/>
        <v/>
      </c>
    </row>
    <row r="191" spans="1:12" s="5" customFormat="1" ht="25.5" x14ac:dyDescent="0.2">
      <c r="A191" s="25" t="s">
        <v>37</v>
      </c>
      <c r="B191" s="26"/>
      <c r="D191" s="68" t="s">
        <v>36</v>
      </c>
      <c r="E191" s="168" t="s">
        <v>37</v>
      </c>
      <c r="F191" s="168"/>
      <c r="G191" s="69" t="e">
        <f>IF(Voto!#REF!=1,"De acuerdo",IF(Voto!#REF!=2,"En desacuerdo",IF(Voto!#REF!=3,"Abstención","")))</f>
        <v>#REF!</v>
      </c>
      <c r="H191" s="72"/>
      <c r="I191" s="70" t="e">
        <f>Voto!#REF!</f>
        <v>#REF!</v>
      </c>
      <c r="J191" s="5" t="s">
        <v>490</v>
      </c>
      <c r="L191" s="5" t="str">
        <f t="shared" si="2"/>
        <v/>
      </c>
    </row>
    <row r="192" spans="1:12" s="5" customFormat="1" ht="20.100000000000001" customHeight="1" x14ac:dyDescent="0.2">
      <c r="A192" s="23" t="s">
        <v>47</v>
      </c>
      <c r="B192" s="24"/>
      <c r="D192" s="18" t="s">
        <v>46</v>
      </c>
      <c r="E192" s="167" t="s">
        <v>47</v>
      </c>
      <c r="F192" s="167"/>
      <c r="G192" s="69" t="e">
        <f>IF(Voto!#REF!=1,"De acuerdo",IF(Voto!#REF!=2,"En desacuerdo",IF(Voto!#REF!=3,"Abstención","")))</f>
        <v>#REF!</v>
      </c>
      <c r="H192" s="72"/>
      <c r="I192" s="70" t="e">
        <f>Voto!#REF!</f>
        <v>#REF!</v>
      </c>
      <c r="J192" s="5" t="s">
        <v>490</v>
      </c>
      <c r="L192" s="5" t="str">
        <f t="shared" si="2"/>
        <v/>
      </c>
    </row>
    <row r="193" spans="1:12" s="5" customFormat="1" ht="38.25" x14ac:dyDescent="0.2">
      <c r="A193" s="25" t="s">
        <v>49</v>
      </c>
      <c r="B193" s="26"/>
      <c r="D193" s="68" t="s">
        <v>48</v>
      </c>
      <c r="E193" s="168" t="s">
        <v>49</v>
      </c>
      <c r="F193" s="168"/>
      <c r="G193" s="69" t="e">
        <f>IF(Voto!#REF!=1,"De acuerdo",IF(Voto!#REF!=2,"En desacuerdo",IF(Voto!#REF!=3,"Abstención","")))</f>
        <v>#REF!</v>
      </c>
      <c r="H193" s="72"/>
      <c r="I193" s="70" t="e">
        <f>Voto!#REF!</f>
        <v>#REF!</v>
      </c>
      <c r="J193" s="5" t="s">
        <v>490</v>
      </c>
      <c r="L193" s="5" t="str">
        <f t="shared" si="2"/>
        <v/>
      </c>
    </row>
    <row r="194" spans="1:12" s="5" customFormat="1" ht="25.5" x14ac:dyDescent="0.2">
      <c r="A194" s="23" t="s">
        <v>51</v>
      </c>
      <c r="B194" s="24"/>
      <c r="D194" s="18" t="s">
        <v>50</v>
      </c>
      <c r="E194" s="167" t="s">
        <v>51</v>
      </c>
      <c r="F194" s="167"/>
      <c r="G194" s="69" t="e">
        <f>IF(Voto!#REF!=1,"De acuerdo",IF(Voto!#REF!=2,"En desacuerdo",IF(Voto!#REF!=3,"Abstención","")))</f>
        <v>#REF!</v>
      </c>
      <c r="H194" s="72"/>
      <c r="I194" s="70" t="e">
        <f>Voto!#REF!</f>
        <v>#REF!</v>
      </c>
      <c r="J194" s="5" t="s">
        <v>490</v>
      </c>
      <c r="L194" s="5" t="str">
        <f t="shared" si="2"/>
        <v/>
      </c>
    </row>
    <row r="195" spans="1:12" s="5" customFormat="1" ht="25.5" x14ac:dyDescent="0.2">
      <c r="A195" s="25" t="s">
        <v>55</v>
      </c>
      <c r="B195" s="26"/>
      <c r="D195" s="68" t="s">
        <v>54</v>
      </c>
      <c r="E195" s="168" t="s">
        <v>55</v>
      </c>
      <c r="F195" s="168"/>
      <c r="G195" s="69" t="e">
        <f>IF(Voto!#REF!=1,"De acuerdo",IF(Voto!#REF!=2,"En desacuerdo",IF(Voto!#REF!=3,"Abstención","")))</f>
        <v>#REF!</v>
      </c>
      <c r="H195" s="72"/>
      <c r="I195" s="70" t="e">
        <f>Voto!#REF!</f>
        <v>#REF!</v>
      </c>
      <c r="J195" s="5" t="s">
        <v>490</v>
      </c>
      <c r="L195" s="5" t="str">
        <f t="shared" si="2"/>
        <v/>
      </c>
    </row>
    <row r="196" spans="1:12" s="5" customFormat="1" ht="25.5" x14ac:dyDescent="0.2">
      <c r="A196" s="23" t="s">
        <v>71</v>
      </c>
      <c r="B196" s="24"/>
      <c r="D196" s="18" t="s">
        <v>70</v>
      </c>
      <c r="E196" s="167" t="s">
        <v>71</v>
      </c>
      <c r="F196" s="167"/>
      <c r="G196" s="69" t="e">
        <f>IF(Voto!#REF!=1,"De acuerdo",IF(Voto!#REF!=2,"En desacuerdo",IF(Voto!#REF!=3,"Abstención","")))</f>
        <v>#REF!</v>
      </c>
      <c r="H196" s="72"/>
      <c r="I196" s="70" t="e">
        <f>Voto!#REF!</f>
        <v>#REF!</v>
      </c>
      <c r="J196" s="5" t="s">
        <v>490</v>
      </c>
      <c r="L196" s="5" t="str">
        <f t="shared" si="2"/>
        <v/>
      </c>
    </row>
    <row r="197" spans="1:12" s="5" customFormat="1" ht="25.5" x14ac:dyDescent="0.2">
      <c r="A197" s="25" t="s">
        <v>73</v>
      </c>
      <c r="B197" s="26"/>
      <c r="D197" s="68" t="s">
        <v>72</v>
      </c>
      <c r="E197" s="168" t="s">
        <v>73</v>
      </c>
      <c r="F197" s="168"/>
      <c r="G197" s="69" t="e">
        <f>IF(Voto!#REF!=1,"De acuerdo",IF(Voto!#REF!=2,"En desacuerdo",IF(Voto!#REF!=3,"Abstención","")))</f>
        <v>#REF!</v>
      </c>
      <c r="H197" s="72"/>
      <c r="I197" s="70" t="e">
        <f>Voto!#REF!</f>
        <v>#REF!</v>
      </c>
      <c r="J197" s="5" t="s">
        <v>490</v>
      </c>
      <c r="L197" s="5" t="str">
        <f t="shared" si="2"/>
        <v/>
      </c>
    </row>
    <row r="198" spans="1:12" s="5" customFormat="1" ht="20.100000000000001" customHeight="1" x14ac:dyDescent="0.2">
      <c r="A198" s="23" t="s">
        <v>85</v>
      </c>
      <c r="B198" s="24"/>
      <c r="D198" s="18" t="s">
        <v>84</v>
      </c>
      <c r="E198" s="167" t="s">
        <v>85</v>
      </c>
      <c r="F198" s="167"/>
      <c r="G198" s="69" t="e">
        <f>IF(Voto!#REF!=1,"De acuerdo",IF(Voto!#REF!=2,"En desacuerdo",IF(Voto!#REF!=3,"Abstención","")))</f>
        <v>#REF!</v>
      </c>
      <c r="H198" s="72"/>
      <c r="I198" s="70" t="e">
        <f>Voto!#REF!</f>
        <v>#REF!</v>
      </c>
      <c r="J198" s="5" t="s">
        <v>490</v>
      </c>
      <c r="L198" s="5" t="str">
        <f t="shared" si="2"/>
        <v/>
      </c>
    </row>
    <row r="199" spans="1:12" s="5" customFormat="1" ht="20.100000000000001" customHeight="1" x14ac:dyDescent="0.2">
      <c r="A199" s="25" t="s">
        <v>133</v>
      </c>
      <c r="B199" s="26"/>
      <c r="D199" s="68" t="s">
        <v>132</v>
      </c>
      <c r="E199" s="168" t="s">
        <v>133</v>
      </c>
      <c r="F199" s="168"/>
      <c r="G199" s="69" t="e">
        <f>IF(Voto!#REF!=1,"De acuerdo",IF(Voto!#REF!=2,"En desacuerdo",IF(Voto!#REF!=3,"Abstención","")))</f>
        <v>#REF!</v>
      </c>
      <c r="H199" s="72"/>
      <c r="I199" s="70" t="e">
        <f>Voto!#REF!</f>
        <v>#REF!</v>
      </c>
      <c r="J199" s="5" t="s">
        <v>490</v>
      </c>
      <c r="L199" s="5" t="str">
        <f t="shared" si="2"/>
        <v/>
      </c>
    </row>
    <row r="200" spans="1:12" s="5" customFormat="1" ht="20.100000000000001" customHeight="1" x14ac:dyDescent="0.2">
      <c r="A200" s="23" t="s">
        <v>135</v>
      </c>
      <c r="B200" s="24"/>
      <c r="D200" s="18" t="s">
        <v>134</v>
      </c>
      <c r="E200" s="167" t="s">
        <v>135</v>
      </c>
      <c r="F200" s="167"/>
      <c r="G200" s="69" t="e">
        <f>IF(Voto!#REF!=1,"De acuerdo",IF(Voto!#REF!=2,"En desacuerdo",IF(Voto!#REF!=3,"Abstención","")))</f>
        <v>#REF!</v>
      </c>
      <c r="H200" s="72"/>
      <c r="I200" s="70" t="e">
        <f>Voto!#REF!</f>
        <v>#REF!</v>
      </c>
      <c r="J200" s="5" t="s">
        <v>490</v>
      </c>
      <c r="L200" s="5" t="str">
        <f t="shared" si="2"/>
        <v/>
      </c>
    </row>
    <row r="201" spans="1:12" s="5" customFormat="1" ht="20.100000000000001" customHeight="1" x14ac:dyDescent="0.2">
      <c r="A201" s="25" t="s">
        <v>153</v>
      </c>
      <c r="B201" s="26"/>
      <c r="D201" s="68" t="s">
        <v>152</v>
      </c>
      <c r="E201" s="168" t="s">
        <v>153</v>
      </c>
      <c r="F201" s="168"/>
      <c r="G201" s="69" t="e">
        <f>IF(Voto!#REF!=1,"De acuerdo",IF(Voto!#REF!=2,"En desacuerdo",IF(Voto!#REF!=3,"Abstención","")))</f>
        <v>#REF!</v>
      </c>
      <c r="H201" s="72"/>
      <c r="I201" s="70" t="e">
        <f>Voto!#REF!</f>
        <v>#REF!</v>
      </c>
      <c r="J201" s="5" t="s">
        <v>490</v>
      </c>
      <c r="L201" s="5" t="str">
        <f t="shared" si="2"/>
        <v/>
      </c>
    </row>
    <row r="202" spans="1:12" s="5" customFormat="1" ht="20.100000000000001" customHeight="1" x14ac:dyDescent="0.2">
      <c r="A202" s="23" t="s">
        <v>195</v>
      </c>
      <c r="B202" s="24"/>
      <c r="D202" s="18" t="s">
        <v>194</v>
      </c>
      <c r="E202" s="167" t="s">
        <v>195</v>
      </c>
      <c r="F202" s="167"/>
      <c r="G202" s="69" t="e">
        <f>IF(Voto!#REF!=1,"De acuerdo",IF(Voto!#REF!=2,"En desacuerdo",IF(Voto!#REF!=3,"Abstención","")))</f>
        <v>#REF!</v>
      </c>
      <c r="H202" s="72"/>
      <c r="I202" s="70" t="e">
        <f>Voto!#REF!</f>
        <v>#REF!</v>
      </c>
      <c r="J202" s="5" t="s">
        <v>490</v>
      </c>
      <c r="L202" s="5" t="str">
        <f t="shared" si="2"/>
        <v/>
      </c>
    </row>
    <row r="203" spans="1:12" s="5" customFormat="1" ht="20.100000000000001" customHeight="1" x14ac:dyDescent="0.2">
      <c r="A203" s="25" t="s">
        <v>197</v>
      </c>
      <c r="B203" s="26"/>
      <c r="D203" s="68" t="s">
        <v>196</v>
      </c>
      <c r="E203" s="168" t="s">
        <v>197</v>
      </c>
      <c r="F203" s="168"/>
      <c r="G203" s="69" t="e">
        <f>IF(Voto!#REF!=1,"De acuerdo",IF(Voto!#REF!=2,"En desacuerdo",IF(Voto!#REF!=3,"Abstención","")))</f>
        <v>#REF!</v>
      </c>
      <c r="H203" s="72"/>
      <c r="I203" s="70" t="e">
        <f>Voto!#REF!</f>
        <v>#REF!</v>
      </c>
      <c r="J203" s="5" t="s">
        <v>490</v>
      </c>
      <c r="L203" s="5" t="str">
        <f t="shared" si="2"/>
        <v/>
      </c>
    </row>
    <row r="204" spans="1:12" s="5" customFormat="1" ht="25.5" x14ac:dyDescent="0.2">
      <c r="A204" s="23" t="s">
        <v>223</v>
      </c>
      <c r="B204" s="24"/>
      <c r="D204" s="18" t="s">
        <v>222</v>
      </c>
      <c r="E204" s="167" t="s">
        <v>223</v>
      </c>
      <c r="F204" s="167"/>
      <c r="G204" s="69" t="e">
        <f>IF(Voto!#REF!=1,"De acuerdo",IF(Voto!#REF!=2,"En desacuerdo",IF(Voto!#REF!=3,"Abstención","")))</f>
        <v>#REF!</v>
      </c>
      <c r="H204" s="72"/>
      <c r="I204" s="70" t="e">
        <f>Voto!#REF!</f>
        <v>#REF!</v>
      </c>
      <c r="J204" s="5" t="s">
        <v>490</v>
      </c>
      <c r="L204" s="5" t="str">
        <f t="shared" si="2"/>
        <v/>
      </c>
    </row>
    <row r="205" spans="1:12" s="5" customFormat="1" ht="38.25" x14ac:dyDescent="0.2">
      <c r="A205" s="25" t="s">
        <v>339</v>
      </c>
      <c r="B205" s="26"/>
      <c r="D205" s="68" t="s">
        <v>338</v>
      </c>
      <c r="E205" s="168" t="s">
        <v>339</v>
      </c>
      <c r="F205" s="168"/>
      <c r="G205" s="69" t="e">
        <f>IF(Voto!#REF!=1,"De acuerdo",IF(Voto!#REF!=2,"En desacuerdo",IF(Voto!#REF!=3,"Abstención","")))</f>
        <v>#REF!</v>
      </c>
      <c r="H205" s="72"/>
      <c r="I205" s="70" t="e">
        <f>Voto!#REF!</f>
        <v>#REF!</v>
      </c>
      <c r="J205" s="5" t="s">
        <v>490</v>
      </c>
      <c r="L205" s="5" t="str">
        <f t="shared" si="2"/>
        <v/>
      </c>
    </row>
    <row r="206" spans="1:12" s="5" customFormat="1" ht="38.25" x14ac:dyDescent="0.2">
      <c r="A206" s="23" t="s">
        <v>341</v>
      </c>
      <c r="B206" s="24"/>
      <c r="D206" s="18" t="s">
        <v>340</v>
      </c>
      <c r="E206" s="167" t="s">
        <v>341</v>
      </c>
      <c r="F206" s="167"/>
      <c r="G206" s="69" t="e">
        <f>IF(Voto!#REF!=1,"De acuerdo",IF(Voto!#REF!=2,"En desacuerdo",IF(Voto!#REF!=3,"Abstención","")))</f>
        <v>#REF!</v>
      </c>
      <c r="H206" s="72"/>
      <c r="I206" s="70" t="e">
        <f>Voto!#REF!</f>
        <v>#REF!</v>
      </c>
      <c r="J206" s="5" t="s">
        <v>490</v>
      </c>
      <c r="L206" s="5" t="str">
        <f t="shared" si="2"/>
        <v/>
      </c>
    </row>
    <row r="207" spans="1:12" s="5" customFormat="1" ht="38.25" x14ac:dyDescent="0.2">
      <c r="A207" s="25" t="s">
        <v>343</v>
      </c>
      <c r="B207" s="26"/>
      <c r="D207" s="68" t="s">
        <v>342</v>
      </c>
      <c r="E207" s="168" t="s">
        <v>343</v>
      </c>
      <c r="F207" s="168"/>
      <c r="G207" s="69" t="e">
        <f>IF(Voto!#REF!=1,"De acuerdo",IF(Voto!#REF!=2,"En desacuerdo",IF(Voto!#REF!=3,"Abstención","")))</f>
        <v>#REF!</v>
      </c>
      <c r="H207" s="72"/>
      <c r="I207" s="70" t="e">
        <f>Voto!#REF!</f>
        <v>#REF!</v>
      </c>
      <c r="J207" s="5" t="s">
        <v>490</v>
      </c>
      <c r="L207" s="5" t="str">
        <f t="shared" si="2"/>
        <v/>
      </c>
    </row>
    <row r="208" spans="1:12" s="5" customFormat="1" ht="25.5" x14ac:dyDescent="0.2">
      <c r="A208" s="23" t="s">
        <v>345</v>
      </c>
      <c r="B208" s="24"/>
      <c r="D208" s="18" t="s">
        <v>344</v>
      </c>
      <c r="E208" s="167" t="s">
        <v>345</v>
      </c>
      <c r="F208" s="167"/>
      <c r="G208" s="69" t="e">
        <f>IF(Voto!#REF!=1,"De acuerdo",IF(Voto!#REF!=2,"En desacuerdo",IF(Voto!#REF!=3,"Abstención","")))</f>
        <v>#REF!</v>
      </c>
      <c r="H208" s="72"/>
      <c r="I208" s="70" t="e">
        <f>Voto!#REF!</f>
        <v>#REF!</v>
      </c>
      <c r="J208" s="5" t="s">
        <v>490</v>
      </c>
      <c r="L208" s="5" t="str">
        <f t="shared" si="2"/>
        <v/>
      </c>
    </row>
    <row r="209" spans="1:12" s="5" customFormat="1" ht="25.5" x14ac:dyDescent="0.2">
      <c r="A209" s="25" t="s">
        <v>347</v>
      </c>
      <c r="B209" s="26"/>
      <c r="D209" s="68" t="s">
        <v>346</v>
      </c>
      <c r="E209" s="168" t="s">
        <v>347</v>
      </c>
      <c r="F209" s="168"/>
      <c r="G209" s="69" t="e">
        <f>IF(Voto!#REF!=1,"De acuerdo",IF(Voto!#REF!=2,"En desacuerdo",IF(Voto!#REF!=3,"Abstención","")))</f>
        <v>#REF!</v>
      </c>
      <c r="H209" s="72"/>
      <c r="I209" s="70" t="e">
        <f>Voto!#REF!</f>
        <v>#REF!</v>
      </c>
      <c r="J209" s="5" t="s">
        <v>490</v>
      </c>
      <c r="L209" s="5" t="str">
        <f t="shared" si="2"/>
        <v/>
      </c>
    </row>
    <row r="210" spans="1:12" s="5" customFormat="1" ht="25.5" x14ac:dyDescent="0.2">
      <c r="A210" s="23" t="s">
        <v>349</v>
      </c>
      <c r="B210" s="24"/>
      <c r="D210" s="18" t="s">
        <v>348</v>
      </c>
      <c r="E210" s="167" t="s">
        <v>349</v>
      </c>
      <c r="F210" s="167"/>
      <c r="G210" s="69" t="e">
        <f>IF(Voto!#REF!=1,"De acuerdo",IF(Voto!#REF!=2,"En desacuerdo",IF(Voto!#REF!=3,"Abstención","")))</f>
        <v>#REF!</v>
      </c>
      <c r="H210" s="72"/>
      <c r="I210" s="70" t="e">
        <f>Voto!#REF!</f>
        <v>#REF!</v>
      </c>
      <c r="J210" s="5" t="s">
        <v>490</v>
      </c>
      <c r="L210" s="5" t="str">
        <f t="shared" si="2"/>
        <v/>
      </c>
    </row>
    <row r="211" spans="1:12" s="5" customFormat="1" ht="38.25" x14ac:dyDescent="0.2">
      <c r="A211" s="25" t="s">
        <v>351</v>
      </c>
      <c r="B211" s="26"/>
      <c r="D211" s="68" t="s">
        <v>350</v>
      </c>
      <c r="E211" s="168" t="s">
        <v>351</v>
      </c>
      <c r="F211" s="168"/>
      <c r="G211" s="69" t="e">
        <f>IF(Voto!#REF!=1,"De acuerdo",IF(Voto!#REF!=2,"En desacuerdo",IF(Voto!#REF!=3,"Abstención","")))</f>
        <v>#REF!</v>
      </c>
      <c r="H211" s="72"/>
      <c r="I211" s="70" t="e">
        <f>Voto!#REF!</f>
        <v>#REF!</v>
      </c>
      <c r="J211" s="5" t="s">
        <v>490</v>
      </c>
      <c r="L211" s="5" t="str">
        <f t="shared" si="2"/>
        <v/>
      </c>
    </row>
    <row r="212" spans="1:12" s="5" customFormat="1" ht="38.25" x14ac:dyDescent="0.2">
      <c r="A212" s="23" t="s">
        <v>353</v>
      </c>
      <c r="B212" s="24"/>
      <c r="D212" s="18" t="s">
        <v>352</v>
      </c>
      <c r="E212" s="167" t="s">
        <v>353</v>
      </c>
      <c r="F212" s="167"/>
      <c r="G212" s="69" t="e">
        <f>IF(Voto!#REF!=1,"De acuerdo",IF(Voto!#REF!=2,"En desacuerdo",IF(Voto!#REF!=3,"Abstención","")))</f>
        <v>#REF!</v>
      </c>
      <c r="H212" s="72"/>
      <c r="I212" s="70" t="e">
        <f>Voto!#REF!</f>
        <v>#REF!</v>
      </c>
      <c r="J212" s="5" t="s">
        <v>490</v>
      </c>
      <c r="L212" s="5" t="str">
        <f t="shared" si="2"/>
        <v/>
      </c>
    </row>
    <row r="213" spans="1:12" s="5" customFormat="1" ht="38.25" x14ac:dyDescent="0.2">
      <c r="A213" s="25" t="s">
        <v>355</v>
      </c>
      <c r="B213" s="26"/>
      <c r="D213" s="68" t="s">
        <v>354</v>
      </c>
      <c r="E213" s="168" t="s">
        <v>355</v>
      </c>
      <c r="F213" s="168"/>
      <c r="G213" s="69" t="e">
        <f>IF(Voto!#REF!=1,"De acuerdo",IF(Voto!#REF!=2,"En desacuerdo",IF(Voto!#REF!=3,"Abstención","")))</f>
        <v>#REF!</v>
      </c>
      <c r="H213" s="72"/>
      <c r="I213" s="70" t="e">
        <f>Voto!#REF!</f>
        <v>#REF!</v>
      </c>
      <c r="J213" s="5" t="s">
        <v>490</v>
      </c>
      <c r="L213" s="5" t="str">
        <f t="shared" si="2"/>
        <v/>
      </c>
    </row>
    <row r="214" spans="1:12" s="5" customFormat="1" ht="38.25" x14ac:dyDescent="0.2">
      <c r="A214" s="23" t="s">
        <v>415</v>
      </c>
      <c r="B214" s="24"/>
      <c r="D214" s="18" t="s">
        <v>414</v>
      </c>
      <c r="E214" s="167" t="s">
        <v>415</v>
      </c>
      <c r="F214" s="167"/>
      <c r="G214" s="69" t="e">
        <f>IF(Voto!#REF!=1,"De acuerdo",IF(Voto!#REF!=2,"En desacuerdo",IF(Voto!#REF!=3,"Abstención","")))</f>
        <v>#REF!</v>
      </c>
      <c r="H214" s="72"/>
      <c r="I214" s="70" t="e">
        <f>Voto!#REF!</f>
        <v>#REF!</v>
      </c>
      <c r="J214" s="5" t="s">
        <v>490</v>
      </c>
      <c r="L214" s="5" t="str">
        <f t="shared" si="2"/>
        <v/>
      </c>
    </row>
    <row r="215" spans="1:12" s="5" customFormat="1" ht="12.75" x14ac:dyDescent="0.2">
      <c r="A215" s="10"/>
      <c r="B215" s="10"/>
      <c r="D215" s="7"/>
      <c r="E215" s="10"/>
      <c r="G215" s="5" t="e">
        <f>IF(Voto!#REF!=1,"De acuerdo",IF(Voto!#REF!=2,"En desacuerdo",IF(Voto!#REF!=3,"Abstención","")))</f>
        <v>#REF!</v>
      </c>
      <c r="H215" s="30"/>
      <c r="I215" s="8" t="e">
        <f>Voto!#REF!</f>
        <v>#REF!</v>
      </c>
      <c r="J215" s="5" t="s">
        <v>490</v>
      </c>
      <c r="L215" s="5" t="str">
        <f t="shared" si="2"/>
        <v/>
      </c>
    </row>
    <row r="216" spans="1:12" s="5" customFormat="1" x14ac:dyDescent="0.2">
      <c r="A216" s="16"/>
      <c r="B216" s="16"/>
      <c r="D216" s="63" t="s">
        <v>492</v>
      </c>
      <c r="E216" s="16"/>
      <c r="F216" s="15"/>
      <c r="G216" s="15" t="e">
        <f>IF(Voto!#REF!=1,"De acuerdo",IF(Voto!#REF!=2,"En desacuerdo",IF(Voto!#REF!=3,"Abstención","")))</f>
        <v>#REF!</v>
      </c>
      <c r="H216" s="16"/>
      <c r="I216" s="16" t="e">
        <f>Voto!#REF!</f>
        <v>#REF!</v>
      </c>
      <c r="J216" s="59" t="s">
        <v>490</v>
      </c>
      <c r="L216" s="5" t="str">
        <f t="shared" si="2"/>
        <v/>
      </c>
    </row>
    <row r="217" spans="1:12" s="5" customFormat="1" ht="3.95" customHeight="1" x14ac:dyDescent="0.2">
      <c r="A217" s="10"/>
      <c r="B217" s="10"/>
      <c r="D217" s="7"/>
      <c r="E217" s="10"/>
      <c r="G217" s="5" t="e">
        <f>IF(Voto!#REF!=1,"De acuerdo",IF(Voto!#REF!=2,"En desacuerdo",IF(Voto!#REF!=3,"Abstención","")))</f>
        <v>#REF!</v>
      </c>
      <c r="H217" s="30"/>
      <c r="I217" s="8" t="e">
        <f>Voto!#REF!</f>
        <v>#REF!</v>
      </c>
      <c r="J217" s="5" t="s">
        <v>490</v>
      </c>
      <c r="L217" s="5" t="str">
        <f t="shared" si="2"/>
        <v/>
      </c>
    </row>
    <row r="218" spans="1:12" s="1" customFormat="1" ht="15" x14ac:dyDescent="0.25">
      <c r="D218" s="170" t="s">
        <v>472</v>
      </c>
      <c r="E218" s="170"/>
      <c r="F218" s="170"/>
      <c r="G218" s="83" t="e">
        <f>IF(Voto!#REF!=1,"De acuerdo",IF(Voto!#REF!=2,"En desacuerdo",IF(Voto!#REF!=3,"Abstención","")))</f>
        <v>#REF!</v>
      </c>
      <c r="H218" s="83"/>
      <c r="I218" s="83" t="e">
        <f>Voto!#REF!</f>
        <v>#REF!</v>
      </c>
      <c r="J218" s="83"/>
      <c r="L218" s="1" t="str">
        <f t="shared" si="2"/>
        <v/>
      </c>
    </row>
    <row r="219" spans="1:12" s="1" customFormat="1" ht="15" x14ac:dyDescent="0.25">
      <c r="D219" s="170" t="s">
        <v>471</v>
      </c>
      <c r="E219" s="170"/>
      <c r="F219" s="170"/>
      <c r="G219" s="83" t="e">
        <f>IF(Voto!#REF!=1,"De acuerdo",IF(Voto!#REF!=2,"En desacuerdo",IF(Voto!#REF!=3,"Abstención","")))</f>
        <v>#REF!</v>
      </c>
      <c r="H219" s="83"/>
      <c r="I219" s="83" t="e">
        <f>Voto!#REF!</f>
        <v>#REF!</v>
      </c>
      <c r="J219" s="83"/>
      <c r="L219" s="1" t="str">
        <f t="shared" si="2"/>
        <v/>
      </c>
    </row>
    <row r="220" spans="1:12" s="1" customFormat="1" ht="15" x14ac:dyDescent="0.25">
      <c r="D220" s="170" t="s">
        <v>464</v>
      </c>
      <c r="E220" s="170"/>
      <c r="F220" s="170"/>
      <c r="G220" s="83" t="e">
        <f>IF(Voto!#REF!=1,"De acuerdo",IF(Voto!#REF!=2,"En desacuerdo",IF(Voto!#REF!=3,"Abstención","")))</f>
        <v>#REF!</v>
      </c>
      <c r="H220" s="83"/>
      <c r="I220" s="83" t="e">
        <f>Voto!#REF!</f>
        <v>#REF!</v>
      </c>
      <c r="J220" s="83"/>
      <c r="L220" s="1" t="str">
        <f t="shared" si="2"/>
        <v/>
      </c>
    </row>
    <row r="221" spans="1:12" s="1" customFormat="1" ht="15" x14ac:dyDescent="0.25">
      <c r="D221" s="170" t="s">
        <v>462</v>
      </c>
      <c r="E221" s="170"/>
      <c r="F221" s="170"/>
      <c r="G221" s="83" t="e">
        <f>IF(Voto!#REF!=1,"De acuerdo",IF(Voto!#REF!=2,"En desacuerdo",IF(Voto!#REF!=3,"Abstención","")))</f>
        <v>#REF!</v>
      </c>
      <c r="H221" s="83"/>
      <c r="I221" s="83" t="e">
        <f>Voto!#REF!</f>
        <v>#REF!</v>
      </c>
      <c r="J221" s="83"/>
      <c r="L221" s="1" t="str">
        <f t="shared" si="2"/>
        <v/>
      </c>
    </row>
    <row r="222" spans="1:12" s="1" customFormat="1" ht="15" x14ac:dyDescent="0.25">
      <c r="D222" s="170" t="s">
        <v>477</v>
      </c>
      <c r="E222" s="170"/>
      <c r="F222" s="170"/>
      <c r="G222" s="83" t="e">
        <f>IF(Voto!#REF!=1,"De acuerdo",IF(Voto!#REF!=2,"En desacuerdo",IF(Voto!#REF!=3,"Abstención","")))</f>
        <v>#REF!</v>
      </c>
      <c r="H222" s="83"/>
      <c r="I222" s="83" t="e">
        <f>Voto!#REF!</f>
        <v>#REF!</v>
      </c>
      <c r="J222" s="83"/>
      <c r="L222" s="1" t="str">
        <f t="shared" si="2"/>
        <v/>
      </c>
    </row>
    <row r="223" spans="1:12" s="1" customFormat="1" ht="15" x14ac:dyDescent="0.25">
      <c r="D223" s="170" t="s">
        <v>460</v>
      </c>
      <c r="E223" s="170"/>
      <c r="F223" s="170"/>
      <c r="G223" s="83" t="e">
        <f>IF(Voto!#REF!=1,"De acuerdo",IF(Voto!#REF!=2,"En desacuerdo",IF(Voto!#REF!=3,"Abstención","")))</f>
        <v>#REF!</v>
      </c>
      <c r="H223" s="83"/>
      <c r="I223" s="83" t="e">
        <f>Voto!#REF!</f>
        <v>#REF!</v>
      </c>
      <c r="J223" s="83"/>
      <c r="L223" s="1" t="str">
        <f t="shared" si="2"/>
        <v/>
      </c>
    </row>
    <row r="224" spans="1:12" s="1" customFormat="1" ht="15" x14ac:dyDescent="0.25">
      <c r="D224" s="170" t="s">
        <v>474</v>
      </c>
      <c r="E224" s="170"/>
      <c r="F224" s="170"/>
      <c r="G224" s="83" t="e">
        <f>IF(Voto!#REF!=1,"De acuerdo",IF(Voto!#REF!=2,"En desacuerdo",IF(Voto!#REF!=3,"Abstención","")))</f>
        <v>#REF!</v>
      </c>
      <c r="H224" s="83"/>
      <c r="I224" s="83" t="e">
        <f>Voto!#REF!</f>
        <v>#REF!</v>
      </c>
      <c r="J224" s="83"/>
      <c r="L224" s="1" t="str">
        <f t="shared" si="2"/>
        <v/>
      </c>
    </row>
    <row r="225" spans="1:12" s="1" customFormat="1" ht="15" x14ac:dyDescent="0.25">
      <c r="D225" s="170" t="s">
        <v>463</v>
      </c>
      <c r="E225" s="170"/>
      <c r="F225" s="170"/>
      <c r="G225" s="83" t="e">
        <f>IF(Voto!#REF!=1,"De acuerdo",IF(Voto!#REF!=2,"En desacuerdo",IF(Voto!#REF!=3,"Abstención","")))</f>
        <v>#REF!</v>
      </c>
      <c r="H225" s="83"/>
      <c r="I225" s="83" t="e">
        <f>Voto!#REF!</f>
        <v>#REF!</v>
      </c>
      <c r="J225" s="83"/>
      <c r="L225" s="1" t="str">
        <f t="shared" si="2"/>
        <v/>
      </c>
    </row>
    <row r="226" spans="1:12" s="1" customFormat="1" ht="15" x14ac:dyDescent="0.25">
      <c r="D226" s="170" t="s">
        <v>461</v>
      </c>
      <c r="E226" s="170"/>
      <c r="F226" s="170"/>
      <c r="G226" s="83" t="e">
        <f>IF(Voto!#REF!=1,"De acuerdo",IF(Voto!#REF!=2,"En desacuerdo",IF(Voto!#REF!=3,"Abstención","")))</f>
        <v>#REF!</v>
      </c>
      <c r="H226" s="83"/>
      <c r="I226" s="83" t="e">
        <f>Voto!#REF!</f>
        <v>#REF!</v>
      </c>
      <c r="J226" s="83"/>
      <c r="L226" s="1" t="str">
        <f t="shared" si="2"/>
        <v/>
      </c>
    </row>
    <row r="227" spans="1:12" s="1" customFormat="1" ht="15" x14ac:dyDescent="0.25">
      <c r="D227" s="170" t="s">
        <v>478</v>
      </c>
      <c r="E227" s="170"/>
      <c r="F227" s="170"/>
      <c r="G227" s="83" t="e">
        <f>IF(Voto!#REF!=1,"De acuerdo",IF(Voto!#REF!=2,"En desacuerdo",IF(Voto!#REF!=3,"Abstención","")))</f>
        <v>#REF!</v>
      </c>
      <c r="H227" s="83"/>
      <c r="I227" s="83" t="e">
        <f>Voto!#REF!</f>
        <v>#REF!</v>
      </c>
      <c r="J227" s="83"/>
      <c r="L227" s="1" t="str">
        <f t="shared" si="2"/>
        <v/>
      </c>
    </row>
    <row r="228" spans="1:12" s="1" customFormat="1" ht="15" x14ac:dyDescent="0.25">
      <c r="D228" s="170" t="s">
        <v>454</v>
      </c>
      <c r="E228" s="170"/>
      <c r="F228" s="170"/>
      <c r="G228" s="83" t="e">
        <f>IF(Voto!#REF!=1,"De acuerdo",IF(Voto!#REF!=2,"En desacuerdo",IF(Voto!#REF!=3,"Abstención","")))</f>
        <v>#REF!</v>
      </c>
      <c r="H228" s="83"/>
      <c r="I228" s="83" t="e">
        <f>Voto!#REF!</f>
        <v>#REF!</v>
      </c>
      <c r="J228" s="83"/>
      <c r="L228" s="1" t="str">
        <f t="shared" si="2"/>
        <v/>
      </c>
    </row>
    <row r="229" spans="1:12" s="1" customFormat="1" ht="15" x14ac:dyDescent="0.25">
      <c r="D229" s="170" t="s">
        <v>469</v>
      </c>
      <c r="E229" s="170"/>
      <c r="F229" s="170"/>
      <c r="G229" s="83" t="e">
        <f>IF(Voto!#REF!=1,"De acuerdo",IF(Voto!#REF!=2,"En desacuerdo",IF(Voto!#REF!=3,"Abstención","")))</f>
        <v>#REF!</v>
      </c>
      <c r="H229" s="83"/>
      <c r="I229" s="83" t="e">
        <f>Voto!#REF!</f>
        <v>#REF!</v>
      </c>
      <c r="J229" s="83"/>
      <c r="L229" s="1" t="str">
        <f t="shared" si="2"/>
        <v/>
      </c>
    </row>
    <row r="230" spans="1:12" s="1" customFormat="1" ht="15" x14ac:dyDescent="0.25">
      <c r="D230" s="170" t="s">
        <v>468</v>
      </c>
      <c r="E230" s="170"/>
      <c r="F230" s="170"/>
      <c r="G230" s="83" t="e">
        <f>IF(Voto!#REF!=1,"De acuerdo",IF(Voto!#REF!=2,"En desacuerdo",IF(Voto!#REF!=3,"Abstención","")))</f>
        <v>#REF!</v>
      </c>
      <c r="H230" s="83"/>
      <c r="I230" s="83" t="e">
        <f>Voto!#REF!</f>
        <v>#REF!</v>
      </c>
      <c r="J230" s="83"/>
      <c r="L230" s="1" t="str">
        <f t="shared" si="2"/>
        <v/>
      </c>
    </row>
    <row r="231" spans="1:12" s="1" customFormat="1" ht="15" x14ac:dyDescent="0.25">
      <c r="D231" s="170" t="s">
        <v>466</v>
      </c>
      <c r="E231" s="170"/>
      <c r="F231" s="170"/>
      <c r="G231" s="83" t="e">
        <f>IF(Voto!#REF!=1,"De acuerdo",IF(Voto!#REF!=2,"En desacuerdo",IF(Voto!#REF!=3,"Abstención","")))</f>
        <v>#REF!</v>
      </c>
      <c r="H231" s="83"/>
      <c r="I231" s="83" t="e">
        <f>Voto!#REF!</f>
        <v>#REF!</v>
      </c>
      <c r="J231" s="83"/>
      <c r="L231" s="1" t="str">
        <f t="shared" si="2"/>
        <v/>
      </c>
    </row>
    <row r="232" spans="1:12" s="1" customFormat="1" ht="15" x14ac:dyDescent="0.25">
      <c r="D232" s="170" t="s">
        <v>475</v>
      </c>
      <c r="E232" s="170"/>
      <c r="F232" s="170"/>
      <c r="G232" s="83" t="e">
        <f>IF(Voto!#REF!=1,"De acuerdo",IF(Voto!#REF!=2,"En desacuerdo",IF(Voto!#REF!=3,"Abstención","")))</f>
        <v>#REF!</v>
      </c>
      <c r="H232" s="83"/>
      <c r="I232" s="83" t="e">
        <f>Voto!#REF!</f>
        <v>#REF!</v>
      </c>
      <c r="J232" s="83"/>
      <c r="L232" s="1" t="str">
        <f t="shared" si="2"/>
        <v/>
      </c>
    </row>
    <row r="233" spans="1:12" s="1" customFormat="1" ht="15" x14ac:dyDescent="0.25">
      <c r="D233" s="170" t="s">
        <v>470</v>
      </c>
      <c r="E233" s="170"/>
      <c r="F233" s="170"/>
      <c r="G233" s="83" t="e">
        <f>IF(Voto!#REF!=1,"De acuerdo",IF(Voto!#REF!=2,"En desacuerdo",IF(Voto!#REF!=3,"Abstención","")))</f>
        <v>#REF!</v>
      </c>
      <c r="H233" s="83"/>
      <c r="I233" s="83" t="e">
        <f>Voto!#REF!</f>
        <v>#REF!</v>
      </c>
      <c r="J233" s="83"/>
      <c r="L233" s="1" t="str">
        <f t="shared" si="2"/>
        <v/>
      </c>
    </row>
    <row r="234" spans="1:12" s="1" customFormat="1" ht="3.95" customHeight="1" x14ac:dyDescent="0.25">
      <c r="G234" s="1" t="e">
        <f>IF(Voto!#REF!=1,"De acuerdo",IF(Voto!#REF!=2,"En desacuerdo",IF(Voto!#REF!=3,"Abstención","")))</f>
        <v>#REF!</v>
      </c>
      <c r="I234" s="1" t="e">
        <f>Voto!#REF!</f>
        <v>#REF!</v>
      </c>
      <c r="L234" s="1" t="str">
        <f t="shared" si="2"/>
        <v/>
      </c>
    </row>
    <row r="235" spans="1:12" s="5" customFormat="1" ht="15.95" customHeight="1" x14ac:dyDescent="0.2">
      <c r="A235" s="6" t="s">
        <v>486</v>
      </c>
      <c r="B235" s="64"/>
      <c r="D235" s="31" t="s">
        <v>485</v>
      </c>
      <c r="E235" s="169" t="s">
        <v>486</v>
      </c>
      <c r="F235" s="169"/>
      <c r="G235" s="81" t="e">
        <f>IF(Voto!#REF!=1,"De acuerdo",IF(Voto!#REF!=2,"En desacuerdo",IF(Voto!#REF!=3,"Abstención","")))</f>
        <v>#REF!</v>
      </c>
      <c r="H235" s="81"/>
      <c r="I235" s="81" t="e">
        <f>Voto!#REF!</f>
        <v>#REF!</v>
      </c>
      <c r="J235" s="60" t="s">
        <v>490</v>
      </c>
      <c r="L235" s="5" t="str">
        <f t="shared" si="2"/>
        <v/>
      </c>
    </row>
    <row r="236" spans="1:12" s="5" customFormat="1" ht="15.95" customHeight="1" x14ac:dyDescent="0.2">
      <c r="A236" s="9"/>
      <c r="B236" s="29"/>
      <c r="D236" s="20" t="s">
        <v>472</v>
      </c>
      <c r="E236" s="21"/>
      <c r="F236" s="21"/>
      <c r="G236" s="21" t="e">
        <f>IF(Voto!#REF!=1,"De acuerdo",IF(Voto!#REF!=2,"En desacuerdo",IF(Voto!#REF!=3,"Abstención","")))</f>
        <v>#REF!</v>
      </c>
      <c r="H236" s="21"/>
      <c r="I236" s="27" t="e">
        <f>Voto!#REF!</f>
        <v>#REF!</v>
      </c>
      <c r="J236" s="58" t="s">
        <v>490</v>
      </c>
      <c r="L236" s="5" t="str">
        <f t="shared" si="2"/>
        <v/>
      </c>
    </row>
    <row r="237" spans="1:12" s="5" customFormat="1" ht="25.5" x14ac:dyDescent="0.2">
      <c r="A237" s="25" t="s">
        <v>293</v>
      </c>
      <c r="B237" s="26"/>
      <c r="D237" s="68" t="s">
        <v>292</v>
      </c>
      <c r="E237" s="168" t="s">
        <v>293</v>
      </c>
      <c r="F237" s="168"/>
      <c r="G237" s="69" t="e">
        <f>IF(Voto!#REF!=1,"De acuerdo",IF(Voto!#REF!=2,"En desacuerdo",IF(Voto!#REF!=3,"Abstención","")))</f>
        <v>#REF!</v>
      </c>
      <c r="H237" s="72"/>
      <c r="I237" s="70" t="e">
        <f>Voto!#REF!</f>
        <v>#REF!</v>
      </c>
      <c r="J237" s="5" t="s">
        <v>490</v>
      </c>
      <c r="L237" s="5" t="str">
        <f t="shared" si="2"/>
        <v/>
      </c>
    </row>
    <row r="238" spans="1:12" s="5" customFormat="1" ht="15.95" customHeight="1" x14ac:dyDescent="0.2">
      <c r="A238" s="9"/>
      <c r="B238" s="29"/>
      <c r="D238" s="78" t="s">
        <v>471</v>
      </c>
      <c r="E238" s="77"/>
      <c r="F238" s="77"/>
      <c r="G238" s="77" t="e">
        <f>IF(Voto!#REF!=1,"De acuerdo",IF(Voto!#REF!=2,"En desacuerdo",IF(Voto!#REF!=3,"Abstención","")))</f>
        <v>#REF!</v>
      </c>
      <c r="H238" s="77"/>
      <c r="I238" s="73" t="e">
        <f>Voto!#REF!</f>
        <v>#REF!</v>
      </c>
      <c r="J238" s="58" t="s">
        <v>490</v>
      </c>
      <c r="L238" s="5" t="str">
        <f t="shared" si="2"/>
        <v/>
      </c>
    </row>
    <row r="239" spans="1:12" s="5" customFormat="1" ht="20.100000000000001" customHeight="1" x14ac:dyDescent="0.2">
      <c r="A239" s="25" t="s">
        <v>113</v>
      </c>
      <c r="B239" s="26"/>
      <c r="D239" s="68" t="s">
        <v>112</v>
      </c>
      <c r="E239" s="168" t="s">
        <v>113</v>
      </c>
      <c r="F239" s="168"/>
      <c r="G239" s="69" t="e">
        <f>IF(Voto!#REF!=1,"De acuerdo",IF(Voto!#REF!=2,"En desacuerdo",IF(Voto!#REF!=3,"Abstención","")))</f>
        <v>#REF!</v>
      </c>
      <c r="H239" s="72"/>
      <c r="I239" s="70" t="e">
        <f>Voto!#REF!</f>
        <v>#REF!</v>
      </c>
      <c r="J239" s="5" t="s">
        <v>490</v>
      </c>
      <c r="L239" s="5" t="str">
        <f t="shared" si="2"/>
        <v/>
      </c>
    </row>
    <row r="240" spans="1:12" s="5" customFormat="1" ht="20.100000000000001" customHeight="1" x14ac:dyDescent="0.2">
      <c r="A240" s="23" t="s">
        <v>283</v>
      </c>
      <c r="B240" s="24"/>
      <c r="D240" s="18" t="s">
        <v>282</v>
      </c>
      <c r="E240" s="167" t="s">
        <v>283</v>
      </c>
      <c r="F240" s="167"/>
      <c r="G240" s="69" t="e">
        <f>IF(Voto!#REF!=1,"De acuerdo",IF(Voto!#REF!=2,"En desacuerdo",IF(Voto!#REF!=3,"Abstención","")))</f>
        <v>#REF!</v>
      </c>
      <c r="H240" s="72"/>
      <c r="I240" s="70" t="e">
        <f>Voto!#REF!</f>
        <v>#REF!</v>
      </c>
      <c r="J240" s="5" t="s">
        <v>490</v>
      </c>
      <c r="L240" s="5" t="str">
        <f t="shared" si="2"/>
        <v/>
      </c>
    </row>
    <row r="241" spans="1:12" s="5" customFormat="1" ht="38.25" x14ac:dyDescent="0.2">
      <c r="A241" s="25" t="s">
        <v>319</v>
      </c>
      <c r="B241" s="26"/>
      <c r="D241" s="68" t="s">
        <v>318</v>
      </c>
      <c r="E241" s="168" t="s">
        <v>319</v>
      </c>
      <c r="F241" s="168"/>
      <c r="G241" s="69" t="e">
        <f>IF(Voto!#REF!=1,"De acuerdo",IF(Voto!#REF!=2,"En desacuerdo",IF(Voto!#REF!=3,"Abstención","")))</f>
        <v>#REF!</v>
      </c>
      <c r="H241" s="72"/>
      <c r="I241" s="70" t="e">
        <f>Voto!#REF!</f>
        <v>#REF!</v>
      </c>
      <c r="J241" s="5" t="s">
        <v>490</v>
      </c>
      <c r="L241" s="5" t="str">
        <f t="shared" si="2"/>
        <v/>
      </c>
    </row>
    <row r="242" spans="1:12" s="5" customFormat="1" ht="38.25" x14ac:dyDescent="0.2">
      <c r="A242" s="23" t="s">
        <v>323</v>
      </c>
      <c r="B242" s="24"/>
      <c r="D242" s="18" t="s">
        <v>322</v>
      </c>
      <c r="E242" s="167" t="s">
        <v>323</v>
      </c>
      <c r="F242" s="167"/>
      <c r="G242" s="69" t="e">
        <f>IF(Voto!#REF!=1,"De acuerdo",IF(Voto!#REF!=2,"En desacuerdo",IF(Voto!#REF!=3,"Abstención","")))</f>
        <v>#REF!</v>
      </c>
      <c r="H242" s="72"/>
      <c r="I242" s="70" t="e">
        <f>Voto!#REF!</f>
        <v>#REF!</v>
      </c>
      <c r="J242" s="5" t="s">
        <v>490</v>
      </c>
      <c r="L242" s="5" t="str">
        <f t="shared" ref="L242:L305" si="3">IF(K242=2,"Por favor justifique su voto","")</f>
        <v/>
      </c>
    </row>
    <row r="243" spans="1:12" s="5" customFormat="1" ht="51" x14ac:dyDescent="0.2">
      <c r="A243" s="25" t="s">
        <v>325</v>
      </c>
      <c r="B243" s="26"/>
      <c r="D243" s="68" t="s">
        <v>324</v>
      </c>
      <c r="E243" s="168" t="s">
        <v>325</v>
      </c>
      <c r="F243" s="168"/>
      <c r="G243" s="69" t="e">
        <f>IF(Voto!#REF!=1,"De acuerdo",IF(Voto!#REF!=2,"En desacuerdo",IF(Voto!#REF!=3,"Abstención","")))</f>
        <v>#REF!</v>
      </c>
      <c r="H243" s="72"/>
      <c r="I243" s="70" t="e">
        <f>Voto!#REF!</f>
        <v>#REF!</v>
      </c>
      <c r="J243" s="5" t="s">
        <v>490</v>
      </c>
      <c r="L243" s="5" t="str">
        <f t="shared" si="3"/>
        <v/>
      </c>
    </row>
    <row r="244" spans="1:12" s="5" customFormat="1" ht="15.95" customHeight="1" x14ac:dyDescent="0.2">
      <c r="A244" s="9"/>
      <c r="B244" s="29"/>
      <c r="D244" s="78" t="s">
        <v>464</v>
      </c>
      <c r="E244" s="77"/>
      <c r="F244" s="77"/>
      <c r="G244" s="77" t="e">
        <f>IF(Voto!#REF!=1,"De acuerdo",IF(Voto!#REF!=2,"En desacuerdo",IF(Voto!#REF!=3,"Abstención","")))</f>
        <v>#REF!</v>
      </c>
      <c r="H244" s="77"/>
      <c r="I244" s="73" t="e">
        <f>Voto!#REF!</f>
        <v>#REF!</v>
      </c>
      <c r="J244" s="58" t="s">
        <v>490</v>
      </c>
      <c r="L244" s="5" t="str">
        <f t="shared" si="3"/>
        <v/>
      </c>
    </row>
    <row r="245" spans="1:12" s="5" customFormat="1" ht="38.25" x14ac:dyDescent="0.2">
      <c r="A245" s="25" t="s">
        <v>269</v>
      </c>
      <c r="B245" s="26"/>
      <c r="D245" s="68" t="s">
        <v>268</v>
      </c>
      <c r="E245" s="168" t="s">
        <v>269</v>
      </c>
      <c r="F245" s="168"/>
      <c r="G245" s="69" t="e">
        <f>IF(Voto!#REF!=1,"De acuerdo",IF(Voto!#REF!=2,"En desacuerdo",IF(Voto!#REF!=3,"Abstención","")))</f>
        <v>#REF!</v>
      </c>
      <c r="H245" s="72"/>
      <c r="I245" s="70" t="e">
        <f>Voto!#REF!</f>
        <v>#REF!</v>
      </c>
      <c r="J245" s="5" t="s">
        <v>490</v>
      </c>
      <c r="L245" s="5" t="str">
        <f t="shared" si="3"/>
        <v/>
      </c>
    </row>
    <row r="246" spans="1:12" s="5" customFormat="1" ht="89.25" x14ac:dyDescent="0.2">
      <c r="A246" s="23" t="s">
        <v>271</v>
      </c>
      <c r="B246" s="24"/>
      <c r="D246" s="18" t="s">
        <v>270</v>
      </c>
      <c r="E246" s="167" t="s">
        <v>271</v>
      </c>
      <c r="F246" s="167"/>
      <c r="G246" s="69" t="e">
        <f>IF(Voto!#REF!=1,"De acuerdo",IF(Voto!#REF!=2,"En desacuerdo",IF(Voto!#REF!=3,"Abstención","")))</f>
        <v>#REF!</v>
      </c>
      <c r="H246" s="72"/>
      <c r="I246" s="70" t="e">
        <f>Voto!#REF!</f>
        <v>#REF!</v>
      </c>
      <c r="J246" s="5" t="s">
        <v>490</v>
      </c>
      <c r="L246" s="5" t="str">
        <f t="shared" si="3"/>
        <v/>
      </c>
    </row>
    <row r="247" spans="1:12" s="5" customFormat="1" ht="63.75" x14ac:dyDescent="0.2">
      <c r="A247" s="25" t="s">
        <v>273</v>
      </c>
      <c r="B247" s="26"/>
      <c r="D247" s="68" t="s">
        <v>272</v>
      </c>
      <c r="E247" s="168" t="s">
        <v>273</v>
      </c>
      <c r="F247" s="168"/>
      <c r="G247" s="69" t="e">
        <f>IF(Voto!#REF!=1,"De acuerdo",IF(Voto!#REF!=2,"En desacuerdo",IF(Voto!#REF!=3,"Abstención","")))</f>
        <v>#REF!</v>
      </c>
      <c r="H247" s="72"/>
      <c r="I247" s="70" t="e">
        <f>Voto!#REF!</f>
        <v>#REF!</v>
      </c>
      <c r="J247" s="5" t="s">
        <v>490</v>
      </c>
      <c r="L247" s="5" t="str">
        <f t="shared" si="3"/>
        <v/>
      </c>
    </row>
    <row r="248" spans="1:12" s="5" customFormat="1" ht="15.95" customHeight="1" x14ac:dyDescent="0.2">
      <c r="A248" s="9"/>
      <c r="B248" s="29"/>
      <c r="D248" s="78" t="s">
        <v>462</v>
      </c>
      <c r="E248" s="77"/>
      <c r="F248" s="77"/>
      <c r="G248" s="77" t="e">
        <f>IF(Voto!#REF!=1,"De acuerdo",IF(Voto!#REF!=2,"En desacuerdo",IF(Voto!#REF!=3,"Abstención","")))</f>
        <v>#REF!</v>
      </c>
      <c r="H248" s="77"/>
      <c r="I248" s="73" t="e">
        <f>Voto!#REF!</f>
        <v>#REF!</v>
      </c>
      <c r="J248" s="58" t="s">
        <v>490</v>
      </c>
      <c r="L248" s="5" t="str">
        <f t="shared" si="3"/>
        <v/>
      </c>
    </row>
    <row r="249" spans="1:12" s="5" customFormat="1" ht="25.5" x14ac:dyDescent="0.2">
      <c r="A249" s="25" t="s">
        <v>275</v>
      </c>
      <c r="B249" s="26"/>
      <c r="D249" s="68" t="s">
        <v>274</v>
      </c>
      <c r="E249" s="168" t="s">
        <v>275</v>
      </c>
      <c r="F249" s="168"/>
      <c r="G249" s="69" t="e">
        <f>IF(Voto!#REF!=1,"De acuerdo",IF(Voto!#REF!=2,"En desacuerdo",IF(Voto!#REF!=3,"Abstención","")))</f>
        <v>#REF!</v>
      </c>
      <c r="H249" s="72"/>
      <c r="I249" s="70" t="e">
        <f>Voto!#REF!</f>
        <v>#REF!</v>
      </c>
      <c r="J249" s="5" t="s">
        <v>490</v>
      </c>
      <c r="L249" s="5" t="str">
        <f t="shared" si="3"/>
        <v/>
      </c>
    </row>
    <row r="250" spans="1:12" s="5" customFormat="1" ht="51" x14ac:dyDescent="0.2">
      <c r="A250" s="23" t="s">
        <v>279</v>
      </c>
      <c r="B250" s="24"/>
      <c r="D250" s="18" t="s">
        <v>278</v>
      </c>
      <c r="E250" s="167" t="s">
        <v>279</v>
      </c>
      <c r="F250" s="167"/>
      <c r="G250" s="69" t="e">
        <f>IF(Voto!#REF!=1,"De acuerdo",IF(Voto!#REF!=2,"En desacuerdo",IF(Voto!#REF!=3,"Abstención","")))</f>
        <v>#REF!</v>
      </c>
      <c r="H250" s="72"/>
      <c r="I250" s="70" t="e">
        <f>Voto!#REF!</f>
        <v>#REF!</v>
      </c>
      <c r="J250" s="5" t="s">
        <v>490</v>
      </c>
      <c r="L250" s="5" t="str">
        <f t="shared" si="3"/>
        <v/>
      </c>
    </row>
    <row r="251" spans="1:12" s="5" customFormat="1" ht="15.95" customHeight="1" x14ac:dyDescent="0.2">
      <c r="A251" s="9"/>
      <c r="B251" s="29"/>
      <c r="D251" s="78" t="s">
        <v>477</v>
      </c>
      <c r="E251" s="77"/>
      <c r="F251" s="77"/>
      <c r="G251" s="77" t="e">
        <f>IF(Voto!#REF!=1,"De acuerdo",IF(Voto!#REF!=2,"En desacuerdo",IF(Voto!#REF!=3,"Abstención","")))</f>
        <v>#REF!</v>
      </c>
      <c r="H251" s="77"/>
      <c r="I251" s="73" t="e">
        <f>Voto!#REF!</f>
        <v>#REF!</v>
      </c>
      <c r="J251" s="58" t="s">
        <v>490</v>
      </c>
      <c r="L251" s="5" t="str">
        <f t="shared" si="3"/>
        <v/>
      </c>
    </row>
    <row r="252" spans="1:12" s="5" customFormat="1" ht="20.100000000000001" customHeight="1" x14ac:dyDescent="0.2">
      <c r="A252" s="25" t="s">
        <v>217</v>
      </c>
      <c r="B252" s="26"/>
      <c r="D252" s="68" t="s">
        <v>216</v>
      </c>
      <c r="E252" s="168" t="s">
        <v>217</v>
      </c>
      <c r="F252" s="168"/>
      <c r="G252" s="69" t="e">
        <f>IF(Voto!#REF!=1,"De acuerdo",IF(Voto!#REF!=2,"En desacuerdo",IF(Voto!#REF!=3,"Abstención","")))</f>
        <v>#REF!</v>
      </c>
      <c r="H252" s="72"/>
      <c r="I252" s="70" t="e">
        <f>Voto!#REF!</f>
        <v>#REF!</v>
      </c>
      <c r="J252" s="5" t="s">
        <v>490</v>
      </c>
      <c r="L252" s="5" t="str">
        <f t="shared" si="3"/>
        <v/>
      </c>
    </row>
    <row r="253" spans="1:12" s="5" customFormat="1" ht="15.95" customHeight="1" x14ac:dyDescent="0.2">
      <c r="A253" s="9"/>
      <c r="B253" s="29"/>
      <c r="D253" s="78" t="s">
        <v>460</v>
      </c>
      <c r="E253" s="77"/>
      <c r="F253" s="77"/>
      <c r="G253" s="77" t="e">
        <f>IF(Voto!#REF!=1,"De acuerdo",IF(Voto!#REF!=2,"En desacuerdo",IF(Voto!#REF!=3,"Abstención","")))</f>
        <v>#REF!</v>
      </c>
      <c r="H253" s="77"/>
      <c r="I253" s="73" t="e">
        <f>Voto!#REF!</f>
        <v>#REF!</v>
      </c>
      <c r="J253" s="58" t="s">
        <v>490</v>
      </c>
      <c r="L253" s="5" t="str">
        <f t="shared" si="3"/>
        <v/>
      </c>
    </row>
    <row r="254" spans="1:12" s="5" customFormat="1" ht="38.25" x14ac:dyDescent="0.2">
      <c r="A254" s="25" t="s">
        <v>1</v>
      </c>
      <c r="B254" s="26"/>
      <c r="D254" s="68" t="s">
        <v>0</v>
      </c>
      <c r="E254" s="168" t="s">
        <v>1</v>
      </c>
      <c r="F254" s="168"/>
      <c r="G254" s="69" t="e">
        <f>IF(Voto!#REF!=1,"De acuerdo",IF(Voto!#REF!=2,"En desacuerdo",IF(Voto!#REF!=3,"Abstención","")))</f>
        <v>#REF!</v>
      </c>
      <c r="H254" s="72"/>
      <c r="I254" s="70" t="e">
        <f>Voto!#REF!</f>
        <v>#REF!</v>
      </c>
      <c r="J254" s="5" t="s">
        <v>490</v>
      </c>
      <c r="L254" s="5" t="str">
        <f t="shared" si="3"/>
        <v/>
      </c>
    </row>
    <row r="255" spans="1:12" s="5" customFormat="1" ht="51" x14ac:dyDescent="0.2">
      <c r="A255" s="23" t="s">
        <v>5</v>
      </c>
      <c r="B255" s="24"/>
      <c r="D255" s="18" t="s">
        <v>4</v>
      </c>
      <c r="E255" s="167" t="s">
        <v>5</v>
      </c>
      <c r="F255" s="167"/>
      <c r="G255" s="69" t="e">
        <f>IF(Voto!#REF!=1,"De acuerdo",IF(Voto!#REF!=2,"En desacuerdo",IF(Voto!#REF!=3,"Abstención","")))</f>
        <v>#REF!</v>
      </c>
      <c r="H255" s="72"/>
      <c r="I255" s="70" t="e">
        <f>Voto!#REF!</f>
        <v>#REF!</v>
      </c>
      <c r="J255" s="5" t="s">
        <v>490</v>
      </c>
      <c r="L255" s="5" t="str">
        <f t="shared" si="3"/>
        <v/>
      </c>
    </row>
    <row r="256" spans="1:12" s="5" customFormat="1" ht="25.5" x14ac:dyDescent="0.2">
      <c r="A256" s="25" t="s">
        <v>27</v>
      </c>
      <c r="B256" s="26"/>
      <c r="D256" s="68" t="s">
        <v>26</v>
      </c>
      <c r="E256" s="168" t="s">
        <v>27</v>
      </c>
      <c r="F256" s="168"/>
      <c r="G256" s="69" t="e">
        <f>IF(Voto!#REF!=1,"De acuerdo",IF(Voto!#REF!=2,"En desacuerdo",IF(Voto!#REF!=3,"Abstención","")))</f>
        <v>#REF!</v>
      </c>
      <c r="H256" s="72"/>
      <c r="I256" s="70" t="e">
        <f>Voto!#REF!</f>
        <v>#REF!</v>
      </c>
      <c r="J256" s="5" t="s">
        <v>490</v>
      </c>
      <c r="L256" s="5" t="str">
        <f t="shared" si="3"/>
        <v/>
      </c>
    </row>
    <row r="257" spans="1:12" s="5" customFormat="1" ht="25.5" x14ac:dyDescent="0.2">
      <c r="A257" s="23" t="s">
        <v>29</v>
      </c>
      <c r="B257" s="24"/>
      <c r="D257" s="18" t="s">
        <v>28</v>
      </c>
      <c r="E257" s="167" t="s">
        <v>29</v>
      </c>
      <c r="F257" s="167"/>
      <c r="G257" s="69" t="e">
        <f>IF(Voto!#REF!=1,"De acuerdo",IF(Voto!#REF!=2,"En desacuerdo",IF(Voto!#REF!=3,"Abstención","")))</f>
        <v>#REF!</v>
      </c>
      <c r="H257" s="72"/>
      <c r="I257" s="70" t="e">
        <f>Voto!#REF!</f>
        <v>#REF!</v>
      </c>
      <c r="J257" s="5" t="s">
        <v>490</v>
      </c>
      <c r="L257" s="5" t="str">
        <f t="shared" si="3"/>
        <v/>
      </c>
    </row>
    <row r="258" spans="1:12" s="5" customFormat="1" ht="25.5" x14ac:dyDescent="0.2">
      <c r="A258" s="25" t="s">
        <v>31</v>
      </c>
      <c r="B258" s="26"/>
      <c r="D258" s="68" t="s">
        <v>30</v>
      </c>
      <c r="E258" s="168" t="s">
        <v>31</v>
      </c>
      <c r="F258" s="168"/>
      <c r="G258" s="69" t="e">
        <f>IF(Voto!#REF!=1,"De acuerdo",IF(Voto!#REF!=2,"En desacuerdo",IF(Voto!#REF!=3,"Abstención","")))</f>
        <v>#REF!</v>
      </c>
      <c r="H258" s="72"/>
      <c r="I258" s="70" t="e">
        <f>Voto!#REF!</f>
        <v>#REF!</v>
      </c>
      <c r="J258" s="5" t="s">
        <v>490</v>
      </c>
      <c r="L258" s="5" t="str">
        <f t="shared" si="3"/>
        <v/>
      </c>
    </row>
    <row r="259" spans="1:12" s="5" customFormat="1" ht="25.5" x14ac:dyDescent="0.2">
      <c r="A259" s="23" t="s">
        <v>111</v>
      </c>
      <c r="B259" s="24"/>
      <c r="D259" s="18" t="s">
        <v>110</v>
      </c>
      <c r="E259" s="167" t="s">
        <v>111</v>
      </c>
      <c r="F259" s="167"/>
      <c r="G259" s="69" t="e">
        <f>IF(Voto!#REF!=1,"De acuerdo",IF(Voto!#REF!=2,"En desacuerdo",IF(Voto!#REF!=3,"Abstención","")))</f>
        <v>#REF!</v>
      </c>
      <c r="H259" s="72"/>
      <c r="I259" s="70" t="e">
        <f>Voto!#REF!</f>
        <v>#REF!</v>
      </c>
      <c r="J259" s="5" t="s">
        <v>490</v>
      </c>
      <c r="L259" s="5" t="str">
        <f t="shared" si="3"/>
        <v/>
      </c>
    </row>
    <row r="260" spans="1:12" s="5" customFormat="1" ht="25.5" x14ac:dyDescent="0.2">
      <c r="A260" s="25" t="s">
        <v>141</v>
      </c>
      <c r="B260" s="26"/>
      <c r="D260" s="68" t="s">
        <v>140</v>
      </c>
      <c r="E260" s="168" t="s">
        <v>141</v>
      </c>
      <c r="F260" s="168"/>
      <c r="G260" s="69" t="e">
        <f>IF(Voto!#REF!=1,"De acuerdo",IF(Voto!#REF!=2,"En desacuerdo",IF(Voto!#REF!=3,"Abstención","")))</f>
        <v>#REF!</v>
      </c>
      <c r="H260" s="72"/>
      <c r="I260" s="70" t="e">
        <f>Voto!#REF!</f>
        <v>#REF!</v>
      </c>
      <c r="J260" s="5" t="s">
        <v>490</v>
      </c>
      <c r="L260" s="5" t="str">
        <f t="shared" si="3"/>
        <v/>
      </c>
    </row>
    <row r="261" spans="1:12" s="5" customFormat="1" ht="25.5" x14ac:dyDescent="0.2">
      <c r="A261" s="23" t="s">
        <v>143</v>
      </c>
      <c r="B261" s="24"/>
      <c r="D261" s="18" t="s">
        <v>142</v>
      </c>
      <c r="E261" s="167" t="s">
        <v>143</v>
      </c>
      <c r="F261" s="167"/>
      <c r="G261" s="69" t="e">
        <f>IF(Voto!#REF!=1,"De acuerdo",IF(Voto!#REF!=2,"En desacuerdo",IF(Voto!#REF!=3,"Abstención","")))</f>
        <v>#REF!</v>
      </c>
      <c r="H261" s="72"/>
      <c r="I261" s="70" t="e">
        <f>Voto!#REF!</f>
        <v>#REF!</v>
      </c>
      <c r="J261" s="5" t="s">
        <v>490</v>
      </c>
      <c r="L261" s="5" t="str">
        <f t="shared" si="3"/>
        <v/>
      </c>
    </row>
    <row r="262" spans="1:12" s="5" customFormat="1" ht="25.5" x14ac:dyDescent="0.2">
      <c r="A262" s="25" t="s">
        <v>145</v>
      </c>
      <c r="B262" s="26"/>
      <c r="D262" s="68" t="s">
        <v>144</v>
      </c>
      <c r="E262" s="168" t="s">
        <v>145</v>
      </c>
      <c r="F262" s="168"/>
      <c r="G262" s="69" t="e">
        <f>IF(Voto!#REF!=1,"De acuerdo",IF(Voto!#REF!=2,"En desacuerdo",IF(Voto!#REF!=3,"Abstención","")))</f>
        <v>#REF!</v>
      </c>
      <c r="H262" s="72"/>
      <c r="I262" s="70" t="e">
        <f>Voto!#REF!</f>
        <v>#REF!</v>
      </c>
      <c r="J262" s="5" t="s">
        <v>490</v>
      </c>
      <c r="L262" s="5" t="str">
        <f t="shared" si="3"/>
        <v/>
      </c>
    </row>
    <row r="263" spans="1:12" s="5" customFormat="1" ht="38.25" x14ac:dyDescent="0.2">
      <c r="A263" s="23" t="s">
        <v>155</v>
      </c>
      <c r="B263" s="24"/>
      <c r="D263" s="18" t="s">
        <v>154</v>
      </c>
      <c r="E263" s="167" t="s">
        <v>155</v>
      </c>
      <c r="F263" s="167"/>
      <c r="G263" s="69" t="e">
        <f>IF(Voto!#REF!=1,"De acuerdo",IF(Voto!#REF!=2,"En desacuerdo",IF(Voto!#REF!=3,"Abstención","")))</f>
        <v>#REF!</v>
      </c>
      <c r="H263" s="72"/>
      <c r="I263" s="70" t="e">
        <f>Voto!#REF!</f>
        <v>#REF!</v>
      </c>
      <c r="J263" s="5" t="s">
        <v>490</v>
      </c>
      <c r="L263" s="5" t="str">
        <f t="shared" si="3"/>
        <v/>
      </c>
    </row>
    <row r="264" spans="1:12" s="5" customFormat="1" ht="38.25" x14ac:dyDescent="0.2">
      <c r="A264" s="25" t="s">
        <v>171</v>
      </c>
      <c r="B264" s="26"/>
      <c r="D264" s="68" t="s">
        <v>170</v>
      </c>
      <c r="E264" s="168" t="s">
        <v>171</v>
      </c>
      <c r="F264" s="168"/>
      <c r="G264" s="69" t="e">
        <f>IF(Voto!#REF!=1,"De acuerdo",IF(Voto!#REF!=2,"En desacuerdo",IF(Voto!#REF!=3,"Abstención","")))</f>
        <v>#REF!</v>
      </c>
      <c r="H264" s="72"/>
      <c r="I264" s="70" t="e">
        <f>Voto!#REF!</f>
        <v>#REF!</v>
      </c>
      <c r="J264" s="5" t="s">
        <v>490</v>
      </c>
      <c r="L264" s="5" t="str">
        <f t="shared" si="3"/>
        <v/>
      </c>
    </row>
    <row r="265" spans="1:12" s="5" customFormat="1" ht="38.25" x14ac:dyDescent="0.2">
      <c r="A265" s="23" t="s">
        <v>175</v>
      </c>
      <c r="B265" s="24"/>
      <c r="D265" s="18" t="s">
        <v>174</v>
      </c>
      <c r="E265" s="167" t="s">
        <v>175</v>
      </c>
      <c r="F265" s="167"/>
      <c r="G265" s="69" t="e">
        <f>IF(Voto!#REF!=1,"De acuerdo",IF(Voto!#REF!=2,"En desacuerdo",IF(Voto!#REF!=3,"Abstención","")))</f>
        <v>#REF!</v>
      </c>
      <c r="H265" s="72"/>
      <c r="I265" s="70" t="e">
        <f>Voto!#REF!</f>
        <v>#REF!</v>
      </c>
      <c r="J265" s="5" t="s">
        <v>490</v>
      </c>
      <c r="L265" s="5" t="str">
        <f t="shared" si="3"/>
        <v/>
      </c>
    </row>
    <row r="266" spans="1:12" s="5" customFormat="1" ht="38.25" x14ac:dyDescent="0.2">
      <c r="A266" s="25" t="s">
        <v>183</v>
      </c>
      <c r="B266" s="26"/>
      <c r="D266" s="68" t="s">
        <v>182</v>
      </c>
      <c r="E266" s="168" t="s">
        <v>183</v>
      </c>
      <c r="F266" s="168"/>
      <c r="G266" s="69" t="e">
        <f>IF(Voto!#REF!=1,"De acuerdo",IF(Voto!#REF!=2,"En desacuerdo",IF(Voto!#REF!=3,"Abstención","")))</f>
        <v>#REF!</v>
      </c>
      <c r="H266" s="72"/>
      <c r="I266" s="70" t="e">
        <f>Voto!#REF!</f>
        <v>#REF!</v>
      </c>
      <c r="J266" s="5" t="s">
        <v>490</v>
      </c>
      <c r="L266" s="5" t="str">
        <f t="shared" si="3"/>
        <v/>
      </c>
    </row>
    <row r="267" spans="1:12" s="5" customFormat="1" ht="25.5" x14ac:dyDescent="0.2">
      <c r="A267" s="23" t="s">
        <v>185</v>
      </c>
      <c r="B267" s="24"/>
      <c r="D267" s="18" t="s">
        <v>184</v>
      </c>
      <c r="E267" s="167" t="s">
        <v>185</v>
      </c>
      <c r="F267" s="167"/>
      <c r="G267" s="69" t="e">
        <f>IF(Voto!#REF!=1,"De acuerdo",IF(Voto!#REF!=2,"En desacuerdo",IF(Voto!#REF!=3,"Abstención","")))</f>
        <v>#REF!</v>
      </c>
      <c r="H267" s="72"/>
      <c r="I267" s="70" t="e">
        <f>Voto!#REF!</f>
        <v>#REF!</v>
      </c>
      <c r="J267" s="5" t="s">
        <v>490</v>
      </c>
      <c r="L267" s="5" t="str">
        <f t="shared" si="3"/>
        <v/>
      </c>
    </row>
    <row r="268" spans="1:12" s="5" customFormat="1" ht="25.5" x14ac:dyDescent="0.2">
      <c r="A268" s="25" t="s">
        <v>189</v>
      </c>
      <c r="B268" s="26"/>
      <c r="D268" s="68" t="s">
        <v>188</v>
      </c>
      <c r="E268" s="168" t="s">
        <v>189</v>
      </c>
      <c r="F268" s="168"/>
      <c r="G268" s="69" t="e">
        <f>IF(Voto!#REF!=1,"De acuerdo",IF(Voto!#REF!=2,"En desacuerdo",IF(Voto!#REF!=3,"Abstención","")))</f>
        <v>#REF!</v>
      </c>
      <c r="H268" s="72"/>
      <c r="I268" s="70" t="e">
        <f>Voto!#REF!</f>
        <v>#REF!</v>
      </c>
      <c r="J268" s="5" t="s">
        <v>490</v>
      </c>
      <c r="L268" s="5" t="str">
        <f t="shared" si="3"/>
        <v/>
      </c>
    </row>
    <row r="269" spans="1:12" s="5" customFormat="1" ht="38.25" x14ac:dyDescent="0.2">
      <c r="A269" s="23" t="s">
        <v>191</v>
      </c>
      <c r="B269" s="24"/>
      <c r="D269" s="18" t="s">
        <v>190</v>
      </c>
      <c r="E269" s="167" t="s">
        <v>191</v>
      </c>
      <c r="F269" s="167"/>
      <c r="G269" s="69" t="e">
        <f>IF(Voto!#REF!=1,"De acuerdo",IF(Voto!#REF!=2,"En desacuerdo",IF(Voto!#REF!=3,"Abstención","")))</f>
        <v>#REF!</v>
      </c>
      <c r="H269" s="72"/>
      <c r="I269" s="70" t="e">
        <f>Voto!#REF!</f>
        <v>#REF!</v>
      </c>
      <c r="J269" s="5" t="s">
        <v>490</v>
      </c>
      <c r="L269" s="5" t="str">
        <f t="shared" si="3"/>
        <v/>
      </c>
    </row>
    <row r="270" spans="1:12" s="5" customFormat="1" ht="20.100000000000001" customHeight="1" x14ac:dyDescent="0.2">
      <c r="A270" s="25" t="s">
        <v>211</v>
      </c>
      <c r="B270" s="26"/>
      <c r="D270" s="68" t="s">
        <v>210</v>
      </c>
      <c r="E270" s="168" t="s">
        <v>211</v>
      </c>
      <c r="F270" s="168"/>
      <c r="G270" s="69" t="e">
        <f>IF(Voto!#REF!=1,"De acuerdo",IF(Voto!#REF!=2,"En desacuerdo",IF(Voto!#REF!=3,"Abstención","")))</f>
        <v>#REF!</v>
      </c>
      <c r="H270" s="72"/>
      <c r="I270" s="70" t="e">
        <f>Voto!#REF!</f>
        <v>#REF!</v>
      </c>
      <c r="J270" s="5" t="s">
        <v>490</v>
      </c>
      <c r="L270" s="5" t="str">
        <f t="shared" si="3"/>
        <v/>
      </c>
    </row>
    <row r="271" spans="1:12" s="5" customFormat="1" ht="20.100000000000001" customHeight="1" x14ac:dyDescent="0.2">
      <c r="A271" s="23" t="s">
        <v>221</v>
      </c>
      <c r="B271" s="24"/>
      <c r="D271" s="18" t="s">
        <v>220</v>
      </c>
      <c r="E271" s="167" t="s">
        <v>221</v>
      </c>
      <c r="F271" s="167"/>
      <c r="G271" s="69" t="e">
        <f>IF(Voto!#REF!=1,"De acuerdo",IF(Voto!#REF!=2,"En desacuerdo",IF(Voto!#REF!=3,"Abstención","")))</f>
        <v>#REF!</v>
      </c>
      <c r="H271" s="72"/>
      <c r="I271" s="70" t="e">
        <f>Voto!#REF!</f>
        <v>#REF!</v>
      </c>
      <c r="J271" s="5" t="s">
        <v>490</v>
      </c>
      <c r="L271" s="5" t="str">
        <f t="shared" si="3"/>
        <v/>
      </c>
    </row>
    <row r="272" spans="1:12" s="5" customFormat="1" ht="25.5" x14ac:dyDescent="0.2">
      <c r="A272" s="25" t="s">
        <v>229</v>
      </c>
      <c r="B272" s="26"/>
      <c r="D272" s="68" t="s">
        <v>228</v>
      </c>
      <c r="E272" s="168" t="s">
        <v>229</v>
      </c>
      <c r="F272" s="168"/>
      <c r="G272" s="69" t="e">
        <f>IF(Voto!#REF!=1,"De acuerdo",IF(Voto!#REF!=2,"En desacuerdo",IF(Voto!#REF!=3,"Abstención","")))</f>
        <v>#REF!</v>
      </c>
      <c r="H272" s="72"/>
      <c r="I272" s="70" t="e">
        <f>Voto!#REF!</f>
        <v>#REF!</v>
      </c>
      <c r="J272" s="5" t="s">
        <v>490</v>
      </c>
      <c r="L272" s="5" t="str">
        <f t="shared" si="3"/>
        <v/>
      </c>
    </row>
    <row r="273" spans="1:12" s="5" customFormat="1" ht="25.5" x14ac:dyDescent="0.2">
      <c r="A273" s="23" t="s">
        <v>235</v>
      </c>
      <c r="B273" s="24"/>
      <c r="D273" s="18" t="s">
        <v>234</v>
      </c>
      <c r="E273" s="167" t="s">
        <v>235</v>
      </c>
      <c r="F273" s="167"/>
      <c r="G273" s="69" t="e">
        <f>IF(Voto!#REF!=1,"De acuerdo",IF(Voto!#REF!=2,"En desacuerdo",IF(Voto!#REF!=3,"Abstención","")))</f>
        <v>#REF!</v>
      </c>
      <c r="H273" s="72"/>
      <c r="I273" s="70" t="e">
        <f>Voto!#REF!</f>
        <v>#REF!</v>
      </c>
      <c r="J273" s="5" t="s">
        <v>490</v>
      </c>
      <c r="L273" s="5" t="str">
        <f t="shared" si="3"/>
        <v/>
      </c>
    </row>
    <row r="274" spans="1:12" s="5" customFormat="1" ht="25.5" x14ac:dyDescent="0.2">
      <c r="A274" s="25" t="s">
        <v>239</v>
      </c>
      <c r="B274" s="26"/>
      <c r="D274" s="68" t="s">
        <v>238</v>
      </c>
      <c r="E274" s="168" t="s">
        <v>239</v>
      </c>
      <c r="F274" s="168"/>
      <c r="G274" s="69" t="e">
        <f>IF(Voto!#REF!=1,"De acuerdo",IF(Voto!#REF!=2,"En desacuerdo",IF(Voto!#REF!=3,"Abstención","")))</f>
        <v>#REF!</v>
      </c>
      <c r="H274" s="72"/>
      <c r="I274" s="70" t="e">
        <f>Voto!#REF!</f>
        <v>#REF!</v>
      </c>
      <c r="J274" s="5" t="s">
        <v>490</v>
      </c>
      <c r="L274" s="5" t="str">
        <f t="shared" si="3"/>
        <v/>
      </c>
    </row>
    <row r="275" spans="1:12" s="5" customFormat="1" ht="38.25" x14ac:dyDescent="0.2">
      <c r="A275" s="23" t="s">
        <v>251</v>
      </c>
      <c r="B275" s="24"/>
      <c r="D275" s="18" t="s">
        <v>250</v>
      </c>
      <c r="E275" s="167" t="s">
        <v>251</v>
      </c>
      <c r="F275" s="167"/>
      <c r="G275" s="69" t="e">
        <f>IF(Voto!#REF!=1,"De acuerdo",IF(Voto!#REF!=2,"En desacuerdo",IF(Voto!#REF!=3,"Abstención","")))</f>
        <v>#REF!</v>
      </c>
      <c r="H275" s="72"/>
      <c r="I275" s="70" t="e">
        <f>Voto!#REF!</f>
        <v>#REF!</v>
      </c>
      <c r="J275" s="5" t="s">
        <v>490</v>
      </c>
      <c r="L275" s="5" t="str">
        <f t="shared" si="3"/>
        <v/>
      </c>
    </row>
    <row r="276" spans="1:12" s="5" customFormat="1" ht="51" x14ac:dyDescent="0.2">
      <c r="A276" s="25" t="s">
        <v>253</v>
      </c>
      <c r="B276" s="26"/>
      <c r="D276" s="68" t="s">
        <v>252</v>
      </c>
      <c r="E276" s="168" t="s">
        <v>253</v>
      </c>
      <c r="F276" s="168"/>
      <c r="G276" s="69" t="e">
        <f>IF(Voto!#REF!=1,"De acuerdo",IF(Voto!#REF!=2,"En desacuerdo",IF(Voto!#REF!=3,"Abstención","")))</f>
        <v>#REF!</v>
      </c>
      <c r="H276" s="72"/>
      <c r="I276" s="70" t="e">
        <f>Voto!#REF!</f>
        <v>#REF!</v>
      </c>
      <c r="J276" s="5" t="s">
        <v>490</v>
      </c>
      <c r="L276" s="5" t="str">
        <f t="shared" si="3"/>
        <v/>
      </c>
    </row>
    <row r="277" spans="1:12" s="5" customFormat="1" ht="25.5" x14ac:dyDescent="0.2">
      <c r="A277" s="23" t="s">
        <v>257</v>
      </c>
      <c r="B277" s="24"/>
      <c r="D277" s="18" t="s">
        <v>256</v>
      </c>
      <c r="E277" s="167" t="s">
        <v>257</v>
      </c>
      <c r="F277" s="167"/>
      <c r="G277" s="69" t="e">
        <f>IF(Voto!#REF!=1,"De acuerdo",IF(Voto!#REF!=2,"En desacuerdo",IF(Voto!#REF!=3,"Abstención","")))</f>
        <v>#REF!</v>
      </c>
      <c r="H277" s="72"/>
      <c r="I277" s="70" t="e">
        <f>Voto!#REF!</f>
        <v>#REF!</v>
      </c>
      <c r="J277" s="5" t="s">
        <v>490</v>
      </c>
      <c r="L277" s="5" t="str">
        <f t="shared" si="3"/>
        <v/>
      </c>
    </row>
    <row r="278" spans="1:12" s="5" customFormat="1" ht="51" x14ac:dyDescent="0.2">
      <c r="A278" s="25" t="s">
        <v>259</v>
      </c>
      <c r="B278" s="26"/>
      <c r="D278" s="68" t="s">
        <v>258</v>
      </c>
      <c r="E278" s="168" t="s">
        <v>259</v>
      </c>
      <c r="F278" s="168"/>
      <c r="G278" s="69" t="e">
        <f>IF(Voto!#REF!=1,"De acuerdo",IF(Voto!#REF!=2,"En desacuerdo",IF(Voto!#REF!=3,"Abstención","")))</f>
        <v>#REF!</v>
      </c>
      <c r="H278" s="72"/>
      <c r="I278" s="70" t="e">
        <f>Voto!#REF!</f>
        <v>#REF!</v>
      </c>
      <c r="J278" s="5" t="s">
        <v>490</v>
      </c>
      <c r="L278" s="5" t="str">
        <f t="shared" si="3"/>
        <v/>
      </c>
    </row>
    <row r="279" spans="1:12" s="5" customFormat="1" ht="38.25" x14ac:dyDescent="0.2">
      <c r="A279" s="23" t="s">
        <v>277</v>
      </c>
      <c r="B279" s="24"/>
      <c r="D279" s="18" t="s">
        <v>276</v>
      </c>
      <c r="E279" s="167" t="s">
        <v>277</v>
      </c>
      <c r="F279" s="167"/>
      <c r="G279" s="69" t="e">
        <f>IF(Voto!#REF!=1,"De acuerdo",IF(Voto!#REF!=2,"En desacuerdo",IF(Voto!#REF!=3,"Abstención","")))</f>
        <v>#REF!</v>
      </c>
      <c r="H279" s="72"/>
      <c r="I279" s="70" t="e">
        <f>Voto!#REF!</f>
        <v>#REF!</v>
      </c>
      <c r="J279" s="5" t="s">
        <v>490</v>
      </c>
      <c r="L279" s="5" t="str">
        <f t="shared" si="3"/>
        <v/>
      </c>
    </row>
    <row r="280" spans="1:12" s="5" customFormat="1" ht="25.5" x14ac:dyDescent="0.2">
      <c r="A280" s="25" t="s">
        <v>285</v>
      </c>
      <c r="B280" s="26"/>
      <c r="D280" s="68" t="s">
        <v>284</v>
      </c>
      <c r="E280" s="168" t="s">
        <v>285</v>
      </c>
      <c r="F280" s="168"/>
      <c r="G280" s="69" t="e">
        <f>IF(Voto!#REF!=1,"De acuerdo",IF(Voto!#REF!=2,"En desacuerdo",IF(Voto!#REF!=3,"Abstención","")))</f>
        <v>#REF!</v>
      </c>
      <c r="H280" s="72"/>
      <c r="I280" s="70" t="e">
        <f>Voto!#REF!</f>
        <v>#REF!</v>
      </c>
      <c r="J280" s="5" t="s">
        <v>490</v>
      </c>
      <c r="L280" s="5" t="str">
        <f t="shared" si="3"/>
        <v/>
      </c>
    </row>
    <row r="281" spans="1:12" s="5" customFormat="1" ht="25.5" x14ac:dyDescent="0.2">
      <c r="A281" s="23" t="s">
        <v>287</v>
      </c>
      <c r="B281" s="24"/>
      <c r="D281" s="18" t="s">
        <v>286</v>
      </c>
      <c r="E281" s="167" t="s">
        <v>287</v>
      </c>
      <c r="F281" s="167"/>
      <c r="G281" s="69" t="e">
        <f>IF(Voto!#REF!=1,"De acuerdo",IF(Voto!#REF!=2,"En desacuerdo",IF(Voto!#REF!=3,"Abstención","")))</f>
        <v>#REF!</v>
      </c>
      <c r="H281" s="72"/>
      <c r="I281" s="70" t="e">
        <f>Voto!#REF!</f>
        <v>#REF!</v>
      </c>
      <c r="J281" s="5" t="s">
        <v>490</v>
      </c>
      <c r="L281" s="5" t="str">
        <f t="shared" si="3"/>
        <v/>
      </c>
    </row>
    <row r="282" spans="1:12" s="5" customFormat="1" ht="51" x14ac:dyDescent="0.2">
      <c r="A282" s="25" t="s">
        <v>299</v>
      </c>
      <c r="B282" s="26"/>
      <c r="D282" s="68" t="s">
        <v>298</v>
      </c>
      <c r="E282" s="168" t="s">
        <v>299</v>
      </c>
      <c r="F282" s="168"/>
      <c r="G282" s="69" t="e">
        <f>IF(Voto!#REF!=1,"De acuerdo",IF(Voto!#REF!=2,"En desacuerdo",IF(Voto!#REF!=3,"Abstención","")))</f>
        <v>#REF!</v>
      </c>
      <c r="H282" s="72"/>
      <c r="I282" s="70" t="e">
        <f>Voto!#REF!</f>
        <v>#REF!</v>
      </c>
      <c r="J282" s="5" t="s">
        <v>490</v>
      </c>
      <c r="L282" s="5" t="str">
        <f t="shared" si="3"/>
        <v/>
      </c>
    </row>
    <row r="283" spans="1:12" s="5" customFormat="1" ht="51" x14ac:dyDescent="0.2">
      <c r="A283" s="23" t="s">
        <v>301</v>
      </c>
      <c r="B283" s="24"/>
      <c r="D283" s="18" t="s">
        <v>300</v>
      </c>
      <c r="E283" s="167" t="s">
        <v>301</v>
      </c>
      <c r="F283" s="167"/>
      <c r="G283" s="69" t="e">
        <f>IF(Voto!#REF!=1,"De acuerdo",IF(Voto!#REF!=2,"En desacuerdo",IF(Voto!#REF!=3,"Abstención","")))</f>
        <v>#REF!</v>
      </c>
      <c r="H283" s="72"/>
      <c r="I283" s="70" t="e">
        <f>Voto!#REF!</f>
        <v>#REF!</v>
      </c>
      <c r="J283" s="5" t="s">
        <v>490</v>
      </c>
      <c r="L283" s="5" t="str">
        <f t="shared" si="3"/>
        <v/>
      </c>
    </row>
    <row r="284" spans="1:12" s="5" customFormat="1" ht="38.25" x14ac:dyDescent="0.2">
      <c r="A284" s="25" t="s">
        <v>313</v>
      </c>
      <c r="B284" s="26"/>
      <c r="D284" s="68" t="s">
        <v>312</v>
      </c>
      <c r="E284" s="168" t="s">
        <v>313</v>
      </c>
      <c r="F284" s="168"/>
      <c r="G284" s="69" t="e">
        <f>IF(Voto!#REF!=1,"De acuerdo",IF(Voto!#REF!=2,"En desacuerdo",IF(Voto!#REF!=3,"Abstención","")))</f>
        <v>#REF!</v>
      </c>
      <c r="H284" s="72"/>
      <c r="I284" s="70" t="e">
        <f>Voto!#REF!</f>
        <v>#REF!</v>
      </c>
      <c r="J284" s="5" t="s">
        <v>490</v>
      </c>
      <c r="L284" s="5" t="str">
        <f t="shared" si="3"/>
        <v/>
      </c>
    </row>
    <row r="285" spans="1:12" s="5" customFormat="1" ht="25.5" x14ac:dyDescent="0.2">
      <c r="A285" s="23" t="s">
        <v>321</v>
      </c>
      <c r="B285" s="24"/>
      <c r="D285" s="18" t="s">
        <v>320</v>
      </c>
      <c r="E285" s="167" t="s">
        <v>321</v>
      </c>
      <c r="F285" s="167"/>
      <c r="G285" s="69" t="e">
        <f>IF(Voto!#REF!=1,"De acuerdo",IF(Voto!#REF!=2,"En desacuerdo",IF(Voto!#REF!=3,"Abstención","")))</f>
        <v>#REF!</v>
      </c>
      <c r="H285" s="72"/>
      <c r="I285" s="70" t="e">
        <f>Voto!#REF!</f>
        <v>#REF!</v>
      </c>
      <c r="J285" s="5" t="s">
        <v>490</v>
      </c>
      <c r="L285" s="5" t="str">
        <f t="shared" si="3"/>
        <v/>
      </c>
    </row>
    <row r="286" spans="1:12" s="5" customFormat="1" ht="38.25" x14ac:dyDescent="0.2">
      <c r="A286" s="25" t="s">
        <v>327</v>
      </c>
      <c r="B286" s="26"/>
      <c r="D286" s="68" t="s">
        <v>326</v>
      </c>
      <c r="E286" s="168" t="s">
        <v>327</v>
      </c>
      <c r="F286" s="168"/>
      <c r="G286" s="69" t="e">
        <f>IF(Voto!#REF!=1,"De acuerdo",IF(Voto!#REF!=2,"En desacuerdo",IF(Voto!#REF!=3,"Abstención","")))</f>
        <v>#REF!</v>
      </c>
      <c r="H286" s="72"/>
      <c r="I286" s="70" t="e">
        <f>Voto!#REF!</f>
        <v>#REF!</v>
      </c>
      <c r="J286" s="5" t="s">
        <v>490</v>
      </c>
      <c r="L286" s="5" t="str">
        <f t="shared" si="3"/>
        <v/>
      </c>
    </row>
    <row r="287" spans="1:12" s="5" customFormat="1" ht="38.25" x14ac:dyDescent="0.2">
      <c r="A287" s="23" t="s">
        <v>329</v>
      </c>
      <c r="B287" s="24"/>
      <c r="D287" s="18" t="s">
        <v>328</v>
      </c>
      <c r="E287" s="167" t="s">
        <v>329</v>
      </c>
      <c r="F287" s="167"/>
      <c r="G287" s="69" t="e">
        <f>IF(Voto!#REF!=1,"De acuerdo",IF(Voto!#REF!=2,"En desacuerdo",IF(Voto!#REF!=3,"Abstención","")))</f>
        <v>#REF!</v>
      </c>
      <c r="H287" s="72"/>
      <c r="I287" s="70" t="e">
        <f>Voto!#REF!</f>
        <v>#REF!</v>
      </c>
      <c r="J287" s="5" t="s">
        <v>490</v>
      </c>
      <c r="L287" s="5" t="str">
        <f t="shared" si="3"/>
        <v/>
      </c>
    </row>
    <row r="288" spans="1:12" s="5" customFormat="1" ht="20.100000000000001" customHeight="1" x14ac:dyDescent="0.2">
      <c r="A288" s="25" t="s">
        <v>331</v>
      </c>
      <c r="B288" s="26"/>
      <c r="D288" s="68" t="s">
        <v>330</v>
      </c>
      <c r="E288" s="168" t="s">
        <v>331</v>
      </c>
      <c r="F288" s="168"/>
      <c r="G288" s="69" t="e">
        <f>IF(Voto!#REF!=1,"De acuerdo",IF(Voto!#REF!=2,"En desacuerdo",IF(Voto!#REF!=3,"Abstención","")))</f>
        <v>#REF!</v>
      </c>
      <c r="H288" s="72"/>
      <c r="I288" s="70" t="e">
        <f>Voto!#REF!</f>
        <v>#REF!</v>
      </c>
      <c r="J288" s="5" t="s">
        <v>490</v>
      </c>
      <c r="L288" s="5" t="str">
        <f t="shared" si="3"/>
        <v/>
      </c>
    </row>
    <row r="289" spans="1:12" s="5" customFormat="1" ht="38.25" x14ac:dyDescent="0.2">
      <c r="A289" s="23" t="s">
        <v>333</v>
      </c>
      <c r="B289" s="24"/>
      <c r="D289" s="18" t="s">
        <v>332</v>
      </c>
      <c r="E289" s="167" t="s">
        <v>333</v>
      </c>
      <c r="F289" s="167"/>
      <c r="G289" s="69" t="e">
        <f>IF(Voto!#REF!=1,"De acuerdo",IF(Voto!#REF!=2,"En desacuerdo",IF(Voto!#REF!=3,"Abstención","")))</f>
        <v>#REF!</v>
      </c>
      <c r="H289" s="72"/>
      <c r="I289" s="70" t="e">
        <f>Voto!#REF!</f>
        <v>#REF!</v>
      </c>
      <c r="J289" s="5" t="s">
        <v>490</v>
      </c>
      <c r="L289" s="5" t="str">
        <f t="shared" si="3"/>
        <v/>
      </c>
    </row>
    <row r="290" spans="1:12" s="5" customFormat="1" ht="38.25" x14ac:dyDescent="0.2">
      <c r="A290" s="25" t="s">
        <v>335</v>
      </c>
      <c r="B290" s="26"/>
      <c r="D290" s="68" t="s">
        <v>334</v>
      </c>
      <c r="E290" s="168" t="s">
        <v>335</v>
      </c>
      <c r="F290" s="168"/>
      <c r="G290" s="69" t="e">
        <f>IF(Voto!#REF!=1,"De acuerdo",IF(Voto!#REF!=2,"En desacuerdo",IF(Voto!#REF!=3,"Abstención","")))</f>
        <v>#REF!</v>
      </c>
      <c r="H290" s="72"/>
      <c r="I290" s="70" t="e">
        <f>Voto!#REF!</f>
        <v>#REF!</v>
      </c>
      <c r="J290" s="5" t="s">
        <v>490</v>
      </c>
      <c r="L290" s="5" t="str">
        <f t="shared" si="3"/>
        <v/>
      </c>
    </row>
    <row r="291" spans="1:12" s="5" customFormat="1" ht="38.25" x14ac:dyDescent="0.2">
      <c r="A291" s="23" t="s">
        <v>357</v>
      </c>
      <c r="B291" s="24"/>
      <c r="D291" s="18" t="s">
        <v>356</v>
      </c>
      <c r="E291" s="167" t="s">
        <v>357</v>
      </c>
      <c r="F291" s="167"/>
      <c r="G291" s="69" t="e">
        <f>IF(Voto!#REF!=1,"De acuerdo",IF(Voto!#REF!=2,"En desacuerdo",IF(Voto!#REF!=3,"Abstención","")))</f>
        <v>#REF!</v>
      </c>
      <c r="H291" s="72"/>
      <c r="I291" s="70" t="e">
        <f>Voto!#REF!</f>
        <v>#REF!</v>
      </c>
      <c r="J291" s="5" t="s">
        <v>490</v>
      </c>
      <c r="L291" s="5" t="str">
        <f t="shared" si="3"/>
        <v/>
      </c>
    </row>
    <row r="292" spans="1:12" s="5" customFormat="1" ht="51" x14ac:dyDescent="0.2">
      <c r="A292" s="25" t="s">
        <v>361</v>
      </c>
      <c r="B292" s="26"/>
      <c r="D292" s="68" t="s">
        <v>360</v>
      </c>
      <c r="E292" s="168" t="s">
        <v>361</v>
      </c>
      <c r="F292" s="168"/>
      <c r="G292" s="69" t="e">
        <f>IF(Voto!#REF!=1,"De acuerdo",IF(Voto!#REF!=2,"En desacuerdo",IF(Voto!#REF!=3,"Abstención","")))</f>
        <v>#REF!</v>
      </c>
      <c r="H292" s="72"/>
      <c r="I292" s="70" t="e">
        <f>Voto!#REF!</f>
        <v>#REF!</v>
      </c>
      <c r="J292" s="5" t="s">
        <v>490</v>
      </c>
      <c r="L292" s="5" t="str">
        <f t="shared" si="3"/>
        <v/>
      </c>
    </row>
    <row r="293" spans="1:12" s="5" customFormat="1" ht="38.25" x14ac:dyDescent="0.2">
      <c r="A293" s="23" t="s">
        <v>363</v>
      </c>
      <c r="B293" s="24"/>
      <c r="D293" s="18" t="s">
        <v>362</v>
      </c>
      <c r="E293" s="167" t="s">
        <v>363</v>
      </c>
      <c r="F293" s="167"/>
      <c r="G293" s="69" t="e">
        <f>IF(Voto!#REF!=1,"De acuerdo",IF(Voto!#REF!=2,"En desacuerdo",IF(Voto!#REF!=3,"Abstención","")))</f>
        <v>#REF!</v>
      </c>
      <c r="H293" s="72"/>
      <c r="I293" s="70" t="e">
        <f>Voto!#REF!</f>
        <v>#REF!</v>
      </c>
      <c r="J293" s="5" t="s">
        <v>490</v>
      </c>
      <c r="L293" s="5" t="str">
        <f t="shared" si="3"/>
        <v/>
      </c>
    </row>
    <row r="294" spans="1:12" s="5" customFormat="1" ht="89.25" x14ac:dyDescent="0.2">
      <c r="A294" s="25" t="s">
        <v>367</v>
      </c>
      <c r="B294" s="26"/>
      <c r="D294" s="68" t="s">
        <v>366</v>
      </c>
      <c r="E294" s="168" t="s">
        <v>367</v>
      </c>
      <c r="F294" s="168"/>
      <c r="G294" s="69" t="e">
        <f>IF(Voto!#REF!=1,"De acuerdo",IF(Voto!#REF!=2,"En desacuerdo",IF(Voto!#REF!=3,"Abstención","")))</f>
        <v>#REF!</v>
      </c>
      <c r="H294" s="72"/>
      <c r="I294" s="70" t="e">
        <f>Voto!#REF!</f>
        <v>#REF!</v>
      </c>
      <c r="J294" s="5" t="s">
        <v>490</v>
      </c>
      <c r="L294" s="5" t="str">
        <f t="shared" si="3"/>
        <v/>
      </c>
    </row>
    <row r="295" spans="1:12" s="5" customFormat="1" ht="25.5" x14ac:dyDescent="0.2">
      <c r="A295" s="23" t="s">
        <v>379</v>
      </c>
      <c r="B295" s="24"/>
      <c r="D295" s="18" t="s">
        <v>378</v>
      </c>
      <c r="E295" s="167" t="s">
        <v>379</v>
      </c>
      <c r="F295" s="167"/>
      <c r="G295" s="69" t="e">
        <f>IF(Voto!#REF!=1,"De acuerdo",IF(Voto!#REF!=2,"En desacuerdo",IF(Voto!#REF!=3,"Abstención","")))</f>
        <v>#REF!</v>
      </c>
      <c r="H295" s="72"/>
      <c r="I295" s="70" t="e">
        <f>Voto!#REF!</f>
        <v>#REF!</v>
      </c>
      <c r="J295" s="5" t="s">
        <v>490</v>
      </c>
      <c r="L295" s="5" t="str">
        <f t="shared" si="3"/>
        <v/>
      </c>
    </row>
    <row r="296" spans="1:12" s="5" customFormat="1" ht="25.5" x14ac:dyDescent="0.2">
      <c r="A296" s="25" t="s">
        <v>381</v>
      </c>
      <c r="B296" s="26"/>
      <c r="D296" s="68" t="s">
        <v>380</v>
      </c>
      <c r="E296" s="168" t="s">
        <v>381</v>
      </c>
      <c r="F296" s="168"/>
      <c r="G296" s="69" t="e">
        <f>IF(Voto!#REF!=1,"De acuerdo",IF(Voto!#REF!=2,"En desacuerdo",IF(Voto!#REF!=3,"Abstención","")))</f>
        <v>#REF!</v>
      </c>
      <c r="H296" s="72"/>
      <c r="I296" s="70" t="e">
        <f>Voto!#REF!</f>
        <v>#REF!</v>
      </c>
      <c r="J296" s="5" t="s">
        <v>490</v>
      </c>
      <c r="L296" s="5" t="str">
        <f t="shared" si="3"/>
        <v/>
      </c>
    </row>
    <row r="297" spans="1:12" s="5" customFormat="1" ht="20.100000000000001" customHeight="1" x14ac:dyDescent="0.2">
      <c r="A297" s="23" t="s">
        <v>383</v>
      </c>
      <c r="B297" s="24"/>
      <c r="D297" s="18" t="s">
        <v>382</v>
      </c>
      <c r="E297" s="167" t="s">
        <v>383</v>
      </c>
      <c r="F297" s="167"/>
      <c r="G297" s="69" t="e">
        <f>IF(Voto!#REF!=1,"De acuerdo",IF(Voto!#REF!=2,"En desacuerdo",IF(Voto!#REF!=3,"Abstención","")))</f>
        <v>#REF!</v>
      </c>
      <c r="H297" s="72"/>
      <c r="I297" s="70" t="e">
        <f>Voto!#REF!</f>
        <v>#REF!</v>
      </c>
      <c r="J297" s="5" t="s">
        <v>490</v>
      </c>
      <c r="L297" s="5" t="str">
        <f t="shared" si="3"/>
        <v/>
      </c>
    </row>
    <row r="298" spans="1:12" s="5" customFormat="1" ht="25.5" x14ac:dyDescent="0.2">
      <c r="A298" s="25" t="s">
        <v>385</v>
      </c>
      <c r="B298" s="26"/>
      <c r="D298" s="68" t="s">
        <v>384</v>
      </c>
      <c r="E298" s="168" t="s">
        <v>385</v>
      </c>
      <c r="F298" s="168"/>
      <c r="G298" s="69" t="e">
        <f>IF(Voto!#REF!=1,"De acuerdo",IF(Voto!#REF!=2,"En desacuerdo",IF(Voto!#REF!=3,"Abstención","")))</f>
        <v>#REF!</v>
      </c>
      <c r="H298" s="72"/>
      <c r="I298" s="70" t="e">
        <f>Voto!#REF!</f>
        <v>#REF!</v>
      </c>
      <c r="J298" s="5" t="s">
        <v>490</v>
      </c>
      <c r="L298" s="5" t="str">
        <f t="shared" si="3"/>
        <v/>
      </c>
    </row>
    <row r="299" spans="1:12" s="5" customFormat="1" ht="25.5" x14ac:dyDescent="0.2">
      <c r="A299" s="23" t="s">
        <v>387</v>
      </c>
      <c r="B299" s="24"/>
      <c r="D299" s="18" t="s">
        <v>386</v>
      </c>
      <c r="E299" s="167" t="s">
        <v>387</v>
      </c>
      <c r="F299" s="167"/>
      <c r="G299" s="69" t="e">
        <f>IF(Voto!#REF!=1,"De acuerdo",IF(Voto!#REF!=2,"En desacuerdo",IF(Voto!#REF!=3,"Abstención","")))</f>
        <v>#REF!</v>
      </c>
      <c r="H299" s="72"/>
      <c r="I299" s="70" t="e">
        <f>Voto!#REF!</f>
        <v>#REF!</v>
      </c>
      <c r="J299" s="5" t="s">
        <v>490</v>
      </c>
      <c r="L299" s="5" t="str">
        <f t="shared" si="3"/>
        <v/>
      </c>
    </row>
    <row r="300" spans="1:12" s="5" customFormat="1" ht="25.5" x14ac:dyDescent="0.2">
      <c r="A300" s="25" t="s">
        <v>421</v>
      </c>
      <c r="B300" s="26"/>
      <c r="D300" s="68" t="s">
        <v>420</v>
      </c>
      <c r="E300" s="168" t="s">
        <v>421</v>
      </c>
      <c r="F300" s="168"/>
      <c r="G300" s="69" t="e">
        <f>IF(Voto!#REF!=1,"De acuerdo",IF(Voto!#REF!=2,"En desacuerdo",IF(Voto!#REF!=3,"Abstención","")))</f>
        <v>#REF!</v>
      </c>
      <c r="H300" s="72"/>
      <c r="I300" s="70" t="e">
        <f>Voto!#REF!</f>
        <v>#REF!</v>
      </c>
      <c r="J300" s="5" t="s">
        <v>490</v>
      </c>
      <c r="L300" s="5" t="str">
        <f t="shared" si="3"/>
        <v/>
      </c>
    </row>
    <row r="301" spans="1:12" s="5" customFormat="1" ht="63.75" x14ac:dyDescent="0.2">
      <c r="A301" s="23" t="s">
        <v>425</v>
      </c>
      <c r="B301" s="24"/>
      <c r="D301" s="18" t="s">
        <v>424</v>
      </c>
      <c r="E301" s="167" t="s">
        <v>425</v>
      </c>
      <c r="F301" s="167"/>
      <c r="G301" s="69" t="e">
        <f>IF(Voto!#REF!=1,"De acuerdo",IF(Voto!#REF!=2,"En desacuerdo",IF(Voto!#REF!=3,"Abstención","")))</f>
        <v>#REF!</v>
      </c>
      <c r="H301" s="72"/>
      <c r="I301" s="70" t="e">
        <f>Voto!#REF!</f>
        <v>#REF!</v>
      </c>
      <c r="J301" s="5" t="s">
        <v>490</v>
      </c>
      <c r="L301" s="5" t="str">
        <f t="shared" si="3"/>
        <v/>
      </c>
    </row>
    <row r="302" spans="1:12" s="5" customFormat="1" ht="25.5" x14ac:dyDescent="0.2">
      <c r="A302" s="25" t="s">
        <v>433</v>
      </c>
      <c r="B302" s="26"/>
      <c r="D302" s="68" t="s">
        <v>432</v>
      </c>
      <c r="E302" s="168" t="s">
        <v>433</v>
      </c>
      <c r="F302" s="168"/>
      <c r="G302" s="69" t="e">
        <f>IF(Voto!#REF!=1,"De acuerdo",IF(Voto!#REF!=2,"En desacuerdo",IF(Voto!#REF!=3,"Abstención","")))</f>
        <v>#REF!</v>
      </c>
      <c r="H302" s="72"/>
      <c r="I302" s="70" t="e">
        <f>Voto!#REF!</f>
        <v>#REF!</v>
      </c>
      <c r="J302" s="5" t="s">
        <v>490</v>
      </c>
      <c r="L302" s="5" t="str">
        <f t="shared" si="3"/>
        <v/>
      </c>
    </row>
    <row r="303" spans="1:12" s="5" customFormat="1" ht="15.95" customHeight="1" x14ac:dyDescent="0.2">
      <c r="A303" s="9"/>
      <c r="B303" s="29"/>
      <c r="D303" s="78" t="s">
        <v>474</v>
      </c>
      <c r="E303" s="77"/>
      <c r="F303" s="77"/>
      <c r="G303" s="77" t="e">
        <f>IF(Voto!#REF!=1,"De acuerdo",IF(Voto!#REF!=2,"En desacuerdo",IF(Voto!#REF!=3,"Abstención","")))</f>
        <v>#REF!</v>
      </c>
      <c r="H303" s="77"/>
      <c r="I303" s="73" t="e">
        <f>Voto!#REF!</f>
        <v>#REF!</v>
      </c>
      <c r="J303" s="58" t="s">
        <v>490</v>
      </c>
      <c r="L303" s="5" t="str">
        <f t="shared" si="3"/>
        <v/>
      </c>
    </row>
    <row r="304" spans="1:12" s="5" customFormat="1" ht="38.25" x14ac:dyDescent="0.2">
      <c r="A304" s="25" t="s">
        <v>187</v>
      </c>
      <c r="B304" s="26"/>
      <c r="D304" s="68" t="s">
        <v>186</v>
      </c>
      <c r="E304" s="168" t="s">
        <v>187</v>
      </c>
      <c r="F304" s="168"/>
      <c r="G304" s="69" t="e">
        <f>IF(Voto!#REF!=1,"De acuerdo",IF(Voto!#REF!=2,"En desacuerdo",IF(Voto!#REF!=3,"Abstención","")))</f>
        <v>#REF!</v>
      </c>
      <c r="H304" s="72"/>
      <c r="I304" s="70" t="e">
        <f>Voto!#REF!</f>
        <v>#REF!</v>
      </c>
      <c r="J304" s="5" t="s">
        <v>490</v>
      </c>
      <c r="L304" s="5" t="str">
        <f t="shared" si="3"/>
        <v/>
      </c>
    </row>
    <row r="305" spans="1:12" s="5" customFormat="1" ht="25.5" x14ac:dyDescent="0.2">
      <c r="A305" s="23" t="s">
        <v>193</v>
      </c>
      <c r="B305" s="24"/>
      <c r="D305" s="18" t="s">
        <v>192</v>
      </c>
      <c r="E305" s="167" t="s">
        <v>193</v>
      </c>
      <c r="F305" s="167"/>
      <c r="G305" s="69" t="e">
        <f>IF(Voto!#REF!=1,"De acuerdo",IF(Voto!#REF!=2,"En desacuerdo",IF(Voto!#REF!=3,"Abstención","")))</f>
        <v>#REF!</v>
      </c>
      <c r="H305" s="72"/>
      <c r="I305" s="70" t="e">
        <f>Voto!#REF!</f>
        <v>#REF!</v>
      </c>
      <c r="J305" s="5" t="s">
        <v>490</v>
      </c>
      <c r="L305" s="5" t="str">
        <f t="shared" si="3"/>
        <v/>
      </c>
    </row>
    <row r="306" spans="1:12" s="5" customFormat="1" ht="25.5" x14ac:dyDescent="0.2">
      <c r="A306" s="25" t="s">
        <v>205</v>
      </c>
      <c r="B306" s="26"/>
      <c r="D306" s="68" t="s">
        <v>204</v>
      </c>
      <c r="E306" s="168" t="s">
        <v>205</v>
      </c>
      <c r="F306" s="168"/>
      <c r="G306" s="69" t="e">
        <f>IF(Voto!#REF!=1,"De acuerdo",IF(Voto!#REF!=2,"En desacuerdo",IF(Voto!#REF!=3,"Abstención","")))</f>
        <v>#REF!</v>
      </c>
      <c r="H306" s="72"/>
      <c r="I306" s="70" t="e">
        <f>Voto!#REF!</f>
        <v>#REF!</v>
      </c>
      <c r="J306" s="5" t="s">
        <v>490</v>
      </c>
      <c r="L306" s="5" t="str">
        <f t="shared" ref="L306:L335" si="4">IF(K306=2,"Por favor justifique su voto","")</f>
        <v/>
      </c>
    </row>
    <row r="307" spans="1:12" s="5" customFormat="1" ht="25.5" x14ac:dyDescent="0.2">
      <c r="A307" s="23" t="s">
        <v>267</v>
      </c>
      <c r="B307" s="24"/>
      <c r="D307" s="18" t="s">
        <v>266</v>
      </c>
      <c r="E307" s="167" t="s">
        <v>267</v>
      </c>
      <c r="F307" s="167"/>
      <c r="G307" s="69" t="e">
        <f>IF(Voto!#REF!=1,"De acuerdo",IF(Voto!#REF!=2,"En desacuerdo",IF(Voto!#REF!=3,"Abstención","")))</f>
        <v>#REF!</v>
      </c>
      <c r="H307" s="72"/>
      <c r="I307" s="70" t="e">
        <f>Voto!#REF!</f>
        <v>#REF!</v>
      </c>
      <c r="J307" s="5" t="s">
        <v>490</v>
      </c>
      <c r="L307" s="5" t="str">
        <f t="shared" si="4"/>
        <v/>
      </c>
    </row>
    <row r="308" spans="1:12" s="5" customFormat="1" ht="25.5" x14ac:dyDescent="0.2">
      <c r="A308" s="25" t="s">
        <v>303</v>
      </c>
      <c r="B308" s="26"/>
      <c r="D308" s="68" t="s">
        <v>302</v>
      </c>
      <c r="E308" s="168" t="s">
        <v>303</v>
      </c>
      <c r="F308" s="168"/>
      <c r="G308" s="69" t="e">
        <f>IF(Voto!#REF!=1,"De acuerdo",IF(Voto!#REF!=2,"En desacuerdo",IF(Voto!#REF!=3,"Abstención","")))</f>
        <v>#REF!</v>
      </c>
      <c r="H308" s="72"/>
      <c r="I308" s="70" t="e">
        <f>Voto!#REF!</f>
        <v>#REF!</v>
      </c>
      <c r="J308" s="5" t="s">
        <v>490</v>
      </c>
      <c r="L308" s="5" t="str">
        <f t="shared" si="4"/>
        <v/>
      </c>
    </row>
    <row r="309" spans="1:12" s="5" customFormat="1" ht="38.25" x14ac:dyDescent="0.2">
      <c r="A309" s="23" t="s">
        <v>305</v>
      </c>
      <c r="B309" s="24"/>
      <c r="D309" s="18" t="s">
        <v>304</v>
      </c>
      <c r="E309" s="167" t="s">
        <v>305</v>
      </c>
      <c r="F309" s="167"/>
      <c r="G309" s="69" t="e">
        <f>IF(Voto!#REF!=1,"De acuerdo",IF(Voto!#REF!=2,"En desacuerdo",IF(Voto!#REF!=3,"Abstención","")))</f>
        <v>#REF!</v>
      </c>
      <c r="H309" s="72"/>
      <c r="I309" s="70" t="e">
        <f>Voto!#REF!</f>
        <v>#REF!</v>
      </c>
      <c r="J309" s="5" t="s">
        <v>490</v>
      </c>
      <c r="L309" s="5" t="str">
        <f t="shared" si="4"/>
        <v/>
      </c>
    </row>
    <row r="310" spans="1:12" s="5" customFormat="1" ht="25.5" x14ac:dyDescent="0.2">
      <c r="A310" s="25" t="s">
        <v>307</v>
      </c>
      <c r="B310" s="26"/>
      <c r="D310" s="68" t="s">
        <v>306</v>
      </c>
      <c r="E310" s="168" t="s">
        <v>307</v>
      </c>
      <c r="F310" s="168"/>
      <c r="G310" s="69" t="e">
        <f>IF(Voto!#REF!=1,"De acuerdo",IF(Voto!#REF!=2,"En desacuerdo",IF(Voto!#REF!=3,"Abstención","")))</f>
        <v>#REF!</v>
      </c>
      <c r="H310" s="72"/>
      <c r="I310" s="70" t="e">
        <f>Voto!#REF!</f>
        <v>#REF!</v>
      </c>
      <c r="J310" s="5" t="s">
        <v>490</v>
      </c>
      <c r="L310" s="5" t="str">
        <f t="shared" si="4"/>
        <v/>
      </c>
    </row>
    <row r="311" spans="1:12" s="5" customFormat="1" ht="15.95" customHeight="1" x14ac:dyDescent="0.2">
      <c r="A311" s="9"/>
      <c r="B311" s="29"/>
      <c r="D311" s="78" t="s">
        <v>463</v>
      </c>
      <c r="E311" s="77"/>
      <c r="F311" s="77"/>
      <c r="G311" s="77" t="e">
        <f>IF(Voto!#REF!=1,"De acuerdo",IF(Voto!#REF!=2,"En desacuerdo",IF(Voto!#REF!=3,"Abstención","")))</f>
        <v>#REF!</v>
      </c>
      <c r="H311" s="77"/>
      <c r="I311" s="73" t="e">
        <f>Voto!#REF!</f>
        <v>#REF!</v>
      </c>
      <c r="J311" s="58" t="s">
        <v>490</v>
      </c>
      <c r="L311" s="5" t="str">
        <f t="shared" si="4"/>
        <v/>
      </c>
    </row>
    <row r="312" spans="1:12" s="5" customFormat="1" ht="38.25" x14ac:dyDescent="0.2">
      <c r="A312" s="25" t="s">
        <v>163</v>
      </c>
      <c r="B312" s="26"/>
      <c r="D312" s="68" t="s">
        <v>162</v>
      </c>
      <c r="E312" s="168" t="s">
        <v>163</v>
      </c>
      <c r="F312" s="168"/>
      <c r="G312" s="69" t="e">
        <f>IF(Voto!#REF!=1,"De acuerdo",IF(Voto!#REF!=2,"En desacuerdo",IF(Voto!#REF!=3,"Abstención","")))</f>
        <v>#REF!</v>
      </c>
      <c r="H312" s="72"/>
      <c r="I312" s="70" t="e">
        <f>Voto!#REF!</f>
        <v>#REF!</v>
      </c>
      <c r="J312" s="5" t="s">
        <v>490</v>
      </c>
      <c r="L312" s="5" t="str">
        <f t="shared" si="4"/>
        <v/>
      </c>
    </row>
    <row r="313" spans="1:12" s="5" customFormat="1" ht="15.95" customHeight="1" x14ac:dyDescent="0.2">
      <c r="A313" s="9"/>
      <c r="B313" s="29"/>
      <c r="D313" s="78" t="s">
        <v>461</v>
      </c>
      <c r="E313" s="77"/>
      <c r="F313" s="77"/>
      <c r="G313" s="77" t="e">
        <f>IF(Voto!#REF!=1,"De acuerdo",IF(Voto!#REF!=2,"En desacuerdo",IF(Voto!#REF!=3,"Abstención","")))</f>
        <v>#REF!</v>
      </c>
      <c r="H313" s="77"/>
      <c r="I313" s="73" t="e">
        <f>Voto!#REF!</f>
        <v>#REF!</v>
      </c>
      <c r="J313" s="58" t="s">
        <v>490</v>
      </c>
      <c r="L313" s="5" t="str">
        <f t="shared" si="4"/>
        <v/>
      </c>
    </row>
    <row r="314" spans="1:12" s="5" customFormat="1" ht="51" x14ac:dyDescent="0.2">
      <c r="A314" s="25" t="s">
        <v>249</v>
      </c>
      <c r="B314" s="26"/>
      <c r="D314" s="68" t="s">
        <v>248</v>
      </c>
      <c r="E314" s="168" t="s">
        <v>249</v>
      </c>
      <c r="F314" s="168"/>
      <c r="G314" s="69" t="e">
        <f>IF(Voto!#REF!=1,"De acuerdo",IF(Voto!#REF!=2,"En desacuerdo",IF(Voto!#REF!=3,"Abstención","")))</f>
        <v>#REF!</v>
      </c>
      <c r="H314" s="72"/>
      <c r="I314" s="70" t="e">
        <f>Voto!#REF!</f>
        <v>#REF!</v>
      </c>
      <c r="J314" s="5" t="s">
        <v>490</v>
      </c>
      <c r="L314" s="5" t="str">
        <f t="shared" si="4"/>
        <v/>
      </c>
    </row>
    <row r="315" spans="1:12" s="5" customFormat="1" ht="15.95" customHeight="1" x14ac:dyDescent="0.2">
      <c r="A315" s="9"/>
      <c r="B315" s="29"/>
      <c r="D315" s="78" t="s">
        <v>478</v>
      </c>
      <c r="E315" s="77"/>
      <c r="F315" s="77"/>
      <c r="G315" s="77" t="e">
        <f>IF(Voto!#REF!=1,"De acuerdo",IF(Voto!#REF!=2,"En desacuerdo",IF(Voto!#REF!=3,"Abstención","")))</f>
        <v>#REF!</v>
      </c>
      <c r="H315" s="77"/>
      <c r="I315" s="73" t="e">
        <f>Voto!#REF!</f>
        <v>#REF!</v>
      </c>
      <c r="J315" s="58" t="s">
        <v>490</v>
      </c>
      <c r="L315" s="5" t="str">
        <f t="shared" si="4"/>
        <v/>
      </c>
    </row>
    <row r="316" spans="1:12" s="5" customFormat="1" ht="25.5" x14ac:dyDescent="0.2">
      <c r="A316" s="25" t="s">
        <v>63</v>
      </c>
      <c r="B316" s="26"/>
      <c r="D316" s="68" t="s">
        <v>62</v>
      </c>
      <c r="E316" s="168" t="s">
        <v>63</v>
      </c>
      <c r="F316" s="168"/>
      <c r="G316" s="69" t="e">
        <f>IF(Voto!#REF!=1,"De acuerdo",IF(Voto!#REF!=2,"En desacuerdo",IF(Voto!#REF!=3,"Abstención","")))</f>
        <v>#REF!</v>
      </c>
      <c r="H316" s="72"/>
      <c r="I316" s="70" t="e">
        <f>Voto!#REF!</f>
        <v>#REF!</v>
      </c>
      <c r="J316" s="5" t="s">
        <v>490</v>
      </c>
      <c r="L316" s="5" t="str">
        <f t="shared" si="4"/>
        <v/>
      </c>
    </row>
    <row r="317" spans="1:12" s="5" customFormat="1" ht="15.95" customHeight="1" x14ac:dyDescent="0.2">
      <c r="A317" s="9"/>
      <c r="B317" s="29"/>
      <c r="D317" s="78" t="s">
        <v>454</v>
      </c>
      <c r="E317" s="77"/>
      <c r="F317" s="77"/>
      <c r="G317" s="77" t="e">
        <f>IF(Voto!#REF!=1,"De acuerdo",IF(Voto!#REF!=2,"En desacuerdo",IF(Voto!#REF!=3,"Abstención","")))</f>
        <v>#REF!</v>
      </c>
      <c r="H317" s="77"/>
      <c r="I317" s="73" t="e">
        <f>Voto!#REF!</f>
        <v>#REF!</v>
      </c>
      <c r="J317" s="58" t="s">
        <v>490</v>
      </c>
      <c r="L317" s="5" t="str">
        <f t="shared" si="4"/>
        <v/>
      </c>
    </row>
    <row r="318" spans="1:12" s="5" customFormat="1" ht="38.25" x14ac:dyDescent="0.2">
      <c r="A318" s="25" t="s">
        <v>227</v>
      </c>
      <c r="B318" s="26"/>
      <c r="D318" s="68" t="s">
        <v>226</v>
      </c>
      <c r="E318" s="168" t="s">
        <v>227</v>
      </c>
      <c r="F318" s="168"/>
      <c r="G318" s="69" t="e">
        <f>IF(Voto!#REF!=1,"De acuerdo",IF(Voto!#REF!=2,"En desacuerdo",IF(Voto!#REF!=3,"Abstención","")))</f>
        <v>#REF!</v>
      </c>
      <c r="H318" s="72"/>
      <c r="I318" s="70" t="e">
        <f>Voto!#REF!</f>
        <v>#REF!</v>
      </c>
      <c r="J318" s="5" t="s">
        <v>490</v>
      </c>
      <c r="L318" s="5" t="str">
        <f t="shared" si="4"/>
        <v/>
      </c>
    </row>
    <row r="319" spans="1:12" s="5" customFormat="1" ht="63.75" x14ac:dyDescent="0.2">
      <c r="A319" s="23" t="s">
        <v>237</v>
      </c>
      <c r="B319" s="24"/>
      <c r="D319" s="18" t="s">
        <v>236</v>
      </c>
      <c r="E319" s="167" t="s">
        <v>237</v>
      </c>
      <c r="F319" s="167"/>
      <c r="G319" s="69" t="e">
        <f>IF(Voto!#REF!=1,"De acuerdo",IF(Voto!#REF!=2,"En desacuerdo",IF(Voto!#REF!=3,"Abstención","")))</f>
        <v>#REF!</v>
      </c>
      <c r="H319" s="72"/>
      <c r="I319" s="70" t="e">
        <f>Voto!#REF!</f>
        <v>#REF!</v>
      </c>
      <c r="J319" s="5" t="s">
        <v>490</v>
      </c>
      <c r="L319" s="5" t="str">
        <f t="shared" si="4"/>
        <v/>
      </c>
    </row>
    <row r="320" spans="1:12" s="5" customFormat="1" ht="25.5" x14ac:dyDescent="0.2">
      <c r="A320" s="25" t="s">
        <v>255</v>
      </c>
      <c r="B320" s="26"/>
      <c r="D320" s="68" t="s">
        <v>254</v>
      </c>
      <c r="E320" s="168" t="s">
        <v>255</v>
      </c>
      <c r="F320" s="168"/>
      <c r="G320" s="69" t="e">
        <f>IF(Voto!#REF!=1,"De acuerdo",IF(Voto!#REF!=2,"En desacuerdo",IF(Voto!#REF!=3,"Abstención","")))</f>
        <v>#REF!</v>
      </c>
      <c r="H320" s="72"/>
      <c r="I320" s="70" t="e">
        <f>Voto!#REF!</f>
        <v>#REF!</v>
      </c>
      <c r="J320" s="5" t="s">
        <v>490</v>
      </c>
      <c r="L320" s="5" t="str">
        <f t="shared" si="4"/>
        <v/>
      </c>
    </row>
    <row r="321" spans="1:12" s="5" customFormat="1" ht="38.25" x14ac:dyDescent="0.2">
      <c r="A321" s="23" t="s">
        <v>263</v>
      </c>
      <c r="B321" s="24"/>
      <c r="D321" s="18" t="s">
        <v>262</v>
      </c>
      <c r="E321" s="167" t="s">
        <v>263</v>
      </c>
      <c r="F321" s="167"/>
      <c r="G321" s="69" t="e">
        <f>IF(Voto!#REF!=1,"De acuerdo",IF(Voto!#REF!=2,"En desacuerdo",IF(Voto!#REF!=3,"Abstención","")))</f>
        <v>#REF!</v>
      </c>
      <c r="H321" s="72"/>
      <c r="I321" s="70" t="e">
        <f>Voto!#REF!</f>
        <v>#REF!</v>
      </c>
      <c r="J321" s="5" t="s">
        <v>490</v>
      </c>
      <c r="L321" s="5" t="str">
        <f t="shared" si="4"/>
        <v/>
      </c>
    </row>
    <row r="322" spans="1:12" s="5" customFormat="1" ht="25.5" x14ac:dyDescent="0.2">
      <c r="A322" s="25" t="s">
        <v>291</v>
      </c>
      <c r="B322" s="26"/>
      <c r="D322" s="68" t="s">
        <v>290</v>
      </c>
      <c r="E322" s="168" t="s">
        <v>291</v>
      </c>
      <c r="F322" s="168"/>
      <c r="G322" s="69" t="e">
        <f>IF(Voto!#REF!=1,"De acuerdo",IF(Voto!#REF!=2,"En desacuerdo",IF(Voto!#REF!=3,"Abstención","")))</f>
        <v>#REF!</v>
      </c>
      <c r="H322" s="72"/>
      <c r="I322" s="70" t="e">
        <f>Voto!#REF!</f>
        <v>#REF!</v>
      </c>
      <c r="J322" s="5" t="s">
        <v>490</v>
      </c>
      <c r="L322" s="5" t="str">
        <f t="shared" si="4"/>
        <v/>
      </c>
    </row>
    <row r="323" spans="1:12" s="5" customFormat="1" ht="15.95" customHeight="1" x14ac:dyDescent="0.2">
      <c r="A323" s="9"/>
      <c r="B323" s="29"/>
      <c r="D323" s="78" t="s">
        <v>469</v>
      </c>
      <c r="E323" s="77"/>
      <c r="F323" s="77"/>
      <c r="G323" s="77" t="e">
        <f>IF(Voto!#REF!=1,"De acuerdo",IF(Voto!#REF!=2,"En desacuerdo",IF(Voto!#REF!=3,"Abstención","")))</f>
        <v>#REF!</v>
      </c>
      <c r="H323" s="77"/>
      <c r="I323" s="73" t="e">
        <f>Voto!#REF!</f>
        <v>#REF!</v>
      </c>
      <c r="J323" s="58" t="s">
        <v>490</v>
      </c>
      <c r="L323" s="5" t="str">
        <f t="shared" si="4"/>
        <v/>
      </c>
    </row>
    <row r="324" spans="1:12" s="5" customFormat="1" ht="25.5" x14ac:dyDescent="0.2">
      <c r="A324" s="25" t="s">
        <v>25</v>
      </c>
      <c r="B324" s="26"/>
      <c r="D324" s="68" t="s">
        <v>24</v>
      </c>
      <c r="E324" s="168" t="s">
        <v>25</v>
      </c>
      <c r="F324" s="168"/>
      <c r="G324" s="69" t="e">
        <f>IF(Voto!#REF!=1,"De acuerdo",IF(Voto!#REF!=2,"En desacuerdo",IF(Voto!#REF!=3,"Abstención","")))</f>
        <v>#REF!</v>
      </c>
      <c r="H324" s="72"/>
      <c r="I324" s="70" t="e">
        <f>Voto!#REF!</f>
        <v>#REF!</v>
      </c>
      <c r="J324" s="5" t="s">
        <v>490</v>
      </c>
      <c r="L324" s="5" t="str">
        <f t="shared" si="4"/>
        <v/>
      </c>
    </row>
    <row r="325" spans="1:12" s="5" customFormat="1" ht="38.25" x14ac:dyDescent="0.2">
      <c r="A325" s="23" t="s">
        <v>453</v>
      </c>
      <c r="B325" s="24"/>
      <c r="D325" s="18" t="s">
        <v>452</v>
      </c>
      <c r="E325" s="167" t="s">
        <v>453</v>
      </c>
      <c r="F325" s="167"/>
      <c r="G325" s="69" t="e">
        <f>IF(Voto!#REF!=1,"De acuerdo",IF(Voto!#REF!=2,"En desacuerdo",IF(Voto!#REF!=3,"Abstención","")))</f>
        <v>#REF!</v>
      </c>
      <c r="H325" s="72"/>
      <c r="I325" s="70" t="e">
        <f>Voto!#REF!</f>
        <v>#REF!</v>
      </c>
      <c r="J325" s="5" t="s">
        <v>490</v>
      </c>
      <c r="L325" s="5" t="str">
        <f t="shared" si="4"/>
        <v/>
      </c>
    </row>
    <row r="326" spans="1:12" s="5" customFormat="1" ht="15.95" customHeight="1" x14ac:dyDescent="0.2">
      <c r="A326" s="9"/>
      <c r="B326" s="29"/>
      <c r="D326" s="78" t="s">
        <v>468</v>
      </c>
      <c r="E326" s="77"/>
      <c r="F326" s="77"/>
      <c r="G326" s="77" t="e">
        <f>IF(Voto!#REF!=1,"De acuerdo",IF(Voto!#REF!=2,"En desacuerdo",IF(Voto!#REF!=3,"Abstención","")))</f>
        <v>#REF!</v>
      </c>
      <c r="H326" s="77"/>
      <c r="I326" s="73" t="e">
        <f>Voto!#REF!</f>
        <v>#REF!</v>
      </c>
      <c r="J326" s="58" t="s">
        <v>490</v>
      </c>
      <c r="L326" s="5" t="str">
        <f t="shared" si="4"/>
        <v/>
      </c>
    </row>
    <row r="327" spans="1:12" s="5" customFormat="1" ht="38.25" x14ac:dyDescent="0.2">
      <c r="A327" s="25" t="s">
        <v>147</v>
      </c>
      <c r="B327" s="26"/>
      <c r="D327" s="68" t="s">
        <v>146</v>
      </c>
      <c r="E327" s="168" t="s">
        <v>147</v>
      </c>
      <c r="F327" s="168"/>
      <c r="G327" s="69" t="e">
        <f>IF(Voto!#REF!=1,"De acuerdo",IF(Voto!#REF!=2,"En desacuerdo",IF(Voto!#REF!=3,"Abstención","")))</f>
        <v>#REF!</v>
      </c>
      <c r="H327" s="72"/>
      <c r="I327" s="70" t="e">
        <f>Voto!#REF!</f>
        <v>#REF!</v>
      </c>
      <c r="J327" s="5" t="s">
        <v>490</v>
      </c>
      <c r="L327" s="5" t="str">
        <f t="shared" si="4"/>
        <v/>
      </c>
    </row>
    <row r="328" spans="1:12" s="5" customFormat="1" ht="15.95" customHeight="1" x14ac:dyDescent="0.2">
      <c r="A328" s="9"/>
      <c r="B328" s="29"/>
      <c r="D328" s="78" t="s">
        <v>466</v>
      </c>
      <c r="E328" s="77"/>
      <c r="F328" s="77"/>
      <c r="G328" s="77" t="e">
        <f>IF(Voto!#REF!=1,"De acuerdo",IF(Voto!#REF!=2,"En desacuerdo",IF(Voto!#REF!=3,"Abstención","")))</f>
        <v>#REF!</v>
      </c>
      <c r="H328" s="77"/>
      <c r="I328" s="73" t="e">
        <f>Voto!#REF!</f>
        <v>#REF!</v>
      </c>
      <c r="J328" s="58" t="s">
        <v>490</v>
      </c>
      <c r="L328" s="5" t="str">
        <f t="shared" si="4"/>
        <v/>
      </c>
    </row>
    <row r="329" spans="1:12" s="5" customFormat="1" ht="38.25" x14ac:dyDescent="0.2">
      <c r="A329" s="25" t="s">
        <v>243</v>
      </c>
      <c r="B329" s="26"/>
      <c r="D329" s="80" t="s">
        <v>242</v>
      </c>
      <c r="E329" s="168" t="s">
        <v>243</v>
      </c>
      <c r="F329" s="168"/>
      <c r="G329" s="69" t="e">
        <f>IF(Voto!#REF!=1,"De acuerdo",IF(Voto!#REF!=2,"En desacuerdo",IF(Voto!#REF!=3,"Abstención","")))</f>
        <v>#REF!</v>
      </c>
      <c r="H329" s="72"/>
      <c r="I329" s="70" t="e">
        <f>Voto!#REF!</f>
        <v>#REF!</v>
      </c>
      <c r="J329" s="5" t="s">
        <v>490</v>
      </c>
      <c r="L329" s="5" t="str">
        <f t="shared" si="4"/>
        <v/>
      </c>
    </row>
    <row r="330" spans="1:12" s="5" customFormat="1" ht="51" x14ac:dyDescent="0.2">
      <c r="A330" s="23" t="s">
        <v>261</v>
      </c>
      <c r="B330" s="24"/>
      <c r="D330" s="79" t="s">
        <v>260</v>
      </c>
      <c r="E330" s="167" t="s">
        <v>261</v>
      </c>
      <c r="F330" s="167"/>
      <c r="G330" s="69" t="e">
        <f>IF(Voto!#REF!=1,"De acuerdo",IF(Voto!#REF!=2,"En desacuerdo",IF(Voto!#REF!=3,"Abstención","")))</f>
        <v>#REF!</v>
      </c>
      <c r="H330" s="72"/>
      <c r="I330" s="70" t="e">
        <f>Voto!#REF!</f>
        <v>#REF!</v>
      </c>
      <c r="J330" s="5" t="s">
        <v>490</v>
      </c>
      <c r="L330" s="5" t="str">
        <f t="shared" si="4"/>
        <v/>
      </c>
    </row>
    <row r="331" spans="1:12" s="5" customFormat="1" ht="15.95" customHeight="1" x14ac:dyDescent="0.2">
      <c r="A331" s="9"/>
      <c r="B331" s="29"/>
      <c r="D331" s="78" t="s">
        <v>475</v>
      </c>
      <c r="E331" s="77"/>
      <c r="F331" s="77"/>
      <c r="G331" s="77" t="e">
        <f>IF(Voto!#REF!=1,"De acuerdo",IF(Voto!#REF!=2,"En desacuerdo",IF(Voto!#REF!=3,"Abstención","")))</f>
        <v>#REF!</v>
      </c>
      <c r="H331" s="77"/>
      <c r="I331" s="73" t="e">
        <f>Voto!#REF!</f>
        <v>#REF!</v>
      </c>
      <c r="J331" s="58" t="s">
        <v>490</v>
      </c>
      <c r="L331" s="5" t="str">
        <f t="shared" si="4"/>
        <v/>
      </c>
    </row>
    <row r="332" spans="1:12" s="5" customFormat="1" ht="25.5" x14ac:dyDescent="0.2">
      <c r="A332" s="25" t="s">
        <v>389</v>
      </c>
      <c r="B332" s="26"/>
      <c r="D332" s="68" t="s">
        <v>388</v>
      </c>
      <c r="E332" s="168" t="s">
        <v>389</v>
      </c>
      <c r="F332" s="168"/>
      <c r="G332" s="69" t="e">
        <f>IF(Voto!#REF!=1,"De acuerdo",IF(Voto!#REF!=2,"En desacuerdo",IF(Voto!#REF!=3,"Abstención","")))</f>
        <v>#REF!</v>
      </c>
      <c r="H332" s="72"/>
      <c r="I332" s="70" t="e">
        <f>Voto!#REF!</f>
        <v>#REF!</v>
      </c>
      <c r="J332" s="5" t="s">
        <v>490</v>
      </c>
      <c r="L332" s="5" t="str">
        <f t="shared" si="4"/>
        <v/>
      </c>
    </row>
    <row r="333" spans="1:12" s="5" customFormat="1" ht="15.95" customHeight="1" x14ac:dyDescent="0.2">
      <c r="A333" s="9"/>
      <c r="B333" s="29"/>
      <c r="D333" s="78" t="s">
        <v>470</v>
      </c>
      <c r="E333" s="77"/>
      <c r="F333" s="77"/>
      <c r="G333" s="77" t="e">
        <f>IF(Voto!#REF!=1,"De acuerdo",IF(Voto!#REF!=2,"En desacuerdo",IF(Voto!#REF!=3,"Abstención","")))</f>
        <v>#REF!</v>
      </c>
      <c r="H333" s="77"/>
      <c r="I333" s="73" t="e">
        <f>Voto!#REF!</f>
        <v>#REF!</v>
      </c>
      <c r="J333" s="58" t="s">
        <v>490</v>
      </c>
      <c r="L333" s="5" t="str">
        <f t="shared" si="4"/>
        <v/>
      </c>
    </row>
    <row r="334" spans="1:12" s="5" customFormat="1" ht="20.100000000000001" customHeight="1" x14ac:dyDescent="0.2">
      <c r="A334" s="25" t="s">
        <v>103</v>
      </c>
      <c r="B334" s="26"/>
      <c r="D334" s="68" t="s">
        <v>102</v>
      </c>
      <c r="E334" s="168" t="s">
        <v>103</v>
      </c>
      <c r="F334" s="168"/>
      <c r="G334" s="69" t="e">
        <f>IF(Voto!#REF!=1,"De acuerdo",IF(Voto!#REF!=2,"En desacuerdo",IF(Voto!#REF!=3,"Abstención","")))</f>
        <v>#REF!</v>
      </c>
      <c r="H334" s="72"/>
      <c r="I334" s="70" t="e">
        <f>Voto!#REF!</f>
        <v>#REF!</v>
      </c>
      <c r="J334" s="5" t="s">
        <v>490</v>
      </c>
      <c r="L334" s="5" t="str">
        <f t="shared" si="4"/>
        <v/>
      </c>
    </row>
    <row r="335" spans="1:12" s="5" customFormat="1" ht="25.5" x14ac:dyDescent="0.2">
      <c r="A335" s="23" t="s">
        <v>265</v>
      </c>
      <c r="B335" s="24"/>
      <c r="D335" s="18" t="s">
        <v>264</v>
      </c>
      <c r="E335" s="167" t="s">
        <v>265</v>
      </c>
      <c r="F335" s="167"/>
      <c r="G335" s="69" t="e">
        <f>IF(Voto!#REF!=1,"De acuerdo",IF(Voto!#REF!=2,"En desacuerdo",IF(Voto!#REF!=3,"Abstención","")))</f>
        <v>#REF!</v>
      </c>
      <c r="H335" s="72"/>
      <c r="I335" s="70" t="e">
        <f>Voto!#REF!</f>
        <v>#REF!</v>
      </c>
      <c r="J335" s="5" t="s">
        <v>490</v>
      </c>
      <c r="L335" s="5" t="str">
        <f t="shared" si="4"/>
        <v/>
      </c>
    </row>
  </sheetData>
  <mergeCells count="276">
    <mergeCell ref="I3:I4"/>
    <mergeCell ref="D4:H4"/>
    <mergeCell ref="G5:I5"/>
    <mergeCell ref="E9:I9"/>
    <mergeCell ref="E11:I11"/>
    <mergeCell ref="F13:I13"/>
    <mergeCell ref="D28:J28"/>
    <mergeCell ref="D29:J29"/>
    <mergeCell ref="D30:J30"/>
    <mergeCell ref="D31:J31"/>
    <mergeCell ref="D32:J32"/>
    <mergeCell ref="D33:J33"/>
    <mergeCell ref="E19:F19"/>
    <mergeCell ref="D23:J23"/>
    <mergeCell ref="D24:J24"/>
    <mergeCell ref="D25:J25"/>
    <mergeCell ref="D26:J26"/>
    <mergeCell ref="D27:J27"/>
    <mergeCell ref="D40:J40"/>
    <mergeCell ref="D41:J41"/>
    <mergeCell ref="D42:J42"/>
    <mergeCell ref="D43:J43"/>
    <mergeCell ref="D44:J44"/>
    <mergeCell ref="D45:J45"/>
    <mergeCell ref="D34:J34"/>
    <mergeCell ref="D35:J35"/>
    <mergeCell ref="D36:J36"/>
    <mergeCell ref="D37:J37"/>
    <mergeCell ref="D38:J38"/>
    <mergeCell ref="D39:J39"/>
    <mergeCell ref="E54:F54"/>
    <mergeCell ref="E55:F55"/>
    <mergeCell ref="E56:F56"/>
    <mergeCell ref="E57:F57"/>
    <mergeCell ref="E58:F58"/>
    <mergeCell ref="E59:F59"/>
    <mergeCell ref="E48:F48"/>
    <mergeCell ref="E49:F49"/>
    <mergeCell ref="E50:F50"/>
    <mergeCell ref="E51:F51"/>
    <mergeCell ref="E52:F52"/>
    <mergeCell ref="E53:F53"/>
    <mergeCell ref="E67:F67"/>
    <mergeCell ref="E68:F68"/>
    <mergeCell ref="E70:F70"/>
    <mergeCell ref="E72:F72"/>
    <mergeCell ref="E73:F73"/>
    <mergeCell ref="E74:F74"/>
    <mergeCell ref="E60:F60"/>
    <mergeCell ref="E62:F62"/>
    <mergeCell ref="E63:F63"/>
    <mergeCell ref="E64:F64"/>
    <mergeCell ref="E65:F65"/>
    <mergeCell ref="E66:F66"/>
    <mergeCell ref="E84:F84"/>
    <mergeCell ref="E85:F85"/>
    <mergeCell ref="E86:F86"/>
    <mergeCell ref="E87:F87"/>
    <mergeCell ref="E88:F88"/>
    <mergeCell ref="E89:F89"/>
    <mergeCell ref="E75:F75"/>
    <mergeCell ref="E77:F77"/>
    <mergeCell ref="E79:F79"/>
    <mergeCell ref="E80:F80"/>
    <mergeCell ref="E81:F81"/>
    <mergeCell ref="E83:F83"/>
    <mergeCell ref="E96:F96"/>
    <mergeCell ref="E97:F97"/>
    <mergeCell ref="E98:F98"/>
    <mergeCell ref="E99:F99"/>
    <mergeCell ref="E100:F100"/>
    <mergeCell ref="E101:F101"/>
    <mergeCell ref="E90:F90"/>
    <mergeCell ref="E91:F91"/>
    <mergeCell ref="E92:F92"/>
    <mergeCell ref="E93:F93"/>
    <mergeCell ref="E94:F94"/>
    <mergeCell ref="E95:F95"/>
    <mergeCell ref="E108:F108"/>
    <mergeCell ref="E110:F110"/>
    <mergeCell ref="E111:F111"/>
    <mergeCell ref="E112:F112"/>
    <mergeCell ref="E113:F113"/>
    <mergeCell ref="E114:F114"/>
    <mergeCell ref="E102:F102"/>
    <mergeCell ref="E103:F103"/>
    <mergeCell ref="E104:F104"/>
    <mergeCell ref="E105:F105"/>
    <mergeCell ref="E106:F106"/>
    <mergeCell ref="E107:F107"/>
    <mergeCell ref="E122:F122"/>
    <mergeCell ref="E123:F123"/>
    <mergeCell ref="E125:F125"/>
    <mergeCell ref="E127:F127"/>
    <mergeCell ref="E129:F129"/>
    <mergeCell ref="E130:F130"/>
    <mergeCell ref="E115:F115"/>
    <mergeCell ref="E116:F116"/>
    <mergeCell ref="E117:F117"/>
    <mergeCell ref="E119:F119"/>
    <mergeCell ref="E120:F120"/>
    <mergeCell ref="E121:F121"/>
    <mergeCell ref="E139:F139"/>
    <mergeCell ref="E140:F140"/>
    <mergeCell ref="E141:F141"/>
    <mergeCell ref="E142:F142"/>
    <mergeCell ref="E143:F143"/>
    <mergeCell ref="E144:F144"/>
    <mergeCell ref="E131:F131"/>
    <mergeCell ref="E133:F133"/>
    <mergeCell ref="E135:F135"/>
    <mergeCell ref="E136:F136"/>
    <mergeCell ref="E137:F137"/>
    <mergeCell ref="E138:F138"/>
    <mergeCell ref="E154:F154"/>
    <mergeCell ref="E156:F156"/>
    <mergeCell ref="E157:F157"/>
    <mergeCell ref="E158:F158"/>
    <mergeCell ref="E159:F159"/>
    <mergeCell ref="E160:F160"/>
    <mergeCell ref="E145:F145"/>
    <mergeCell ref="E147:F147"/>
    <mergeCell ref="E148:F148"/>
    <mergeCell ref="E149:F149"/>
    <mergeCell ref="E150:F150"/>
    <mergeCell ref="E152:F152"/>
    <mergeCell ref="E167:F167"/>
    <mergeCell ref="E168:F168"/>
    <mergeCell ref="E169:F169"/>
    <mergeCell ref="E171:F171"/>
    <mergeCell ref="E172:F172"/>
    <mergeCell ref="E174:F174"/>
    <mergeCell ref="E161:F161"/>
    <mergeCell ref="E162:F162"/>
    <mergeCell ref="E163:F163"/>
    <mergeCell ref="E164:F164"/>
    <mergeCell ref="E165:F165"/>
    <mergeCell ref="E166:F166"/>
    <mergeCell ref="E182:F182"/>
    <mergeCell ref="E183:F183"/>
    <mergeCell ref="E184:F184"/>
    <mergeCell ref="E185:F185"/>
    <mergeCell ref="E186:F186"/>
    <mergeCell ref="E188:F188"/>
    <mergeCell ref="E175:F175"/>
    <mergeCell ref="E176:F176"/>
    <mergeCell ref="E177:F177"/>
    <mergeCell ref="E178:F178"/>
    <mergeCell ref="E180:F180"/>
    <mergeCell ref="E181:F181"/>
    <mergeCell ref="E196:F196"/>
    <mergeCell ref="E197:F197"/>
    <mergeCell ref="E198:F198"/>
    <mergeCell ref="E199:F199"/>
    <mergeCell ref="E200:F200"/>
    <mergeCell ref="E201:F201"/>
    <mergeCell ref="E189:F189"/>
    <mergeCell ref="E191:F191"/>
    <mergeCell ref="E192:F192"/>
    <mergeCell ref="E193:F193"/>
    <mergeCell ref="E194:F194"/>
    <mergeCell ref="E195:F195"/>
    <mergeCell ref="E208:F208"/>
    <mergeCell ref="E209:F209"/>
    <mergeCell ref="E210:F210"/>
    <mergeCell ref="E211:F211"/>
    <mergeCell ref="E212:F212"/>
    <mergeCell ref="E213:F213"/>
    <mergeCell ref="E202:F202"/>
    <mergeCell ref="E203:F203"/>
    <mergeCell ref="E204:F204"/>
    <mergeCell ref="E205:F205"/>
    <mergeCell ref="E206:F206"/>
    <mergeCell ref="E207:F207"/>
    <mergeCell ref="E235:F235"/>
    <mergeCell ref="D229:F229"/>
    <mergeCell ref="D230:F230"/>
    <mergeCell ref="D231:F231"/>
    <mergeCell ref="D232:F232"/>
    <mergeCell ref="D228:F228"/>
    <mergeCell ref="E214:F214"/>
    <mergeCell ref="D218:F218"/>
    <mergeCell ref="D219:F219"/>
    <mergeCell ref="D220:F220"/>
    <mergeCell ref="D221:F221"/>
    <mergeCell ref="D233:F233"/>
    <mergeCell ref="D222:F222"/>
    <mergeCell ref="D223:F223"/>
    <mergeCell ref="D224:F224"/>
    <mergeCell ref="D225:F225"/>
    <mergeCell ref="D226:F226"/>
    <mergeCell ref="D227:F227"/>
    <mergeCell ref="E245:F245"/>
    <mergeCell ref="E246:F246"/>
    <mergeCell ref="E247:F247"/>
    <mergeCell ref="E249:F249"/>
    <mergeCell ref="E250:F250"/>
    <mergeCell ref="E252:F252"/>
    <mergeCell ref="E237:F237"/>
    <mergeCell ref="E239:F239"/>
    <mergeCell ref="E240:F240"/>
    <mergeCell ref="E241:F241"/>
    <mergeCell ref="E242:F242"/>
    <mergeCell ref="E243:F243"/>
    <mergeCell ref="E260:F260"/>
    <mergeCell ref="E261:F261"/>
    <mergeCell ref="E262:F262"/>
    <mergeCell ref="E263:F263"/>
    <mergeCell ref="E264:F264"/>
    <mergeCell ref="E265:F265"/>
    <mergeCell ref="E254:F254"/>
    <mergeCell ref="E255:F255"/>
    <mergeCell ref="E256:F256"/>
    <mergeCell ref="E257:F257"/>
    <mergeCell ref="E258:F258"/>
    <mergeCell ref="E259:F259"/>
    <mergeCell ref="E272:F272"/>
    <mergeCell ref="E273:F273"/>
    <mergeCell ref="E274:F274"/>
    <mergeCell ref="E275:F275"/>
    <mergeCell ref="E276:F276"/>
    <mergeCell ref="E277:F277"/>
    <mergeCell ref="E266:F266"/>
    <mergeCell ref="E267:F267"/>
    <mergeCell ref="E268:F268"/>
    <mergeCell ref="E269:F269"/>
    <mergeCell ref="E270:F270"/>
    <mergeCell ref="E271:F271"/>
    <mergeCell ref="E284:F284"/>
    <mergeCell ref="E285:F285"/>
    <mergeCell ref="E286:F286"/>
    <mergeCell ref="E287:F287"/>
    <mergeCell ref="E288:F288"/>
    <mergeCell ref="E289:F289"/>
    <mergeCell ref="E278:F278"/>
    <mergeCell ref="E279:F279"/>
    <mergeCell ref="E280:F280"/>
    <mergeCell ref="E281:F281"/>
    <mergeCell ref="E282:F282"/>
    <mergeCell ref="E283:F283"/>
    <mergeCell ref="E299:F299"/>
    <mergeCell ref="E300:F300"/>
    <mergeCell ref="E301:F301"/>
    <mergeCell ref="E290:F290"/>
    <mergeCell ref="E291:F291"/>
    <mergeCell ref="E292:F292"/>
    <mergeCell ref="E293:F293"/>
    <mergeCell ref="E294:F294"/>
    <mergeCell ref="E295:F295"/>
    <mergeCell ref="E296:F296"/>
    <mergeCell ref="E297:F297"/>
    <mergeCell ref="E298:F298"/>
    <mergeCell ref="E330:F330"/>
    <mergeCell ref="E332:F332"/>
    <mergeCell ref="E334:F334"/>
    <mergeCell ref="E335:F335"/>
    <mergeCell ref="E319:F319"/>
    <mergeCell ref="E320:F320"/>
    <mergeCell ref="E321:F321"/>
    <mergeCell ref="E322:F322"/>
    <mergeCell ref="E324:F324"/>
    <mergeCell ref="E325:F325"/>
    <mergeCell ref="E327:F327"/>
    <mergeCell ref="E329:F329"/>
    <mergeCell ref="E309:F309"/>
    <mergeCell ref="E310:F310"/>
    <mergeCell ref="E312:F312"/>
    <mergeCell ref="E314:F314"/>
    <mergeCell ref="E316:F316"/>
    <mergeCell ref="E318:F318"/>
    <mergeCell ref="E302:F302"/>
    <mergeCell ref="E304:F304"/>
    <mergeCell ref="E305:F305"/>
    <mergeCell ref="E306:F306"/>
    <mergeCell ref="E307:F307"/>
    <mergeCell ref="E308:F308"/>
  </mergeCells>
  <conditionalFormatting sqref="I48">
    <cfRule type="expression" dxfId="125" priority="42">
      <formula>K48=2</formula>
    </cfRule>
  </conditionalFormatting>
  <conditionalFormatting sqref="I49:I59">
    <cfRule type="expression" dxfId="124" priority="41">
      <formula>K49=2</formula>
    </cfRule>
  </conditionalFormatting>
  <conditionalFormatting sqref="I62:I68">
    <cfRule type="expression" dxfId="123" priority="40">
      <formula>K62=2</formula>
    </cfRule>
  </conditionalFormatting>
  <conditionalFormatting sqref="I70">
    <cfRule type="expression" dxfId="122" priority="39">
      <formula>K70=2</formula>
    </cfRule>
  </conditionalFormatting>
  <conditionalFormatting sqref="I72:I75">
    <cfRule type="expression" dxfId="121" priority="38">
      <formula>K72=2</formula>
    </cfRule>
  </conditionalFormatting>
  <conditionalFormatting sqref="I77">
    <cfRule type="expression" dxfId="120" priority="37">
      <formula>K77=2</formula>
    </cfRule>
  </conditionalFormatting>
  <conditionalFormatting sqref="I79:I81">
    <cfRule type="expression" dxfId="119" priority="36">
      <formula>K79=2</formula>
    </cfRule>
  </conditionalFormatting>
  <conditionalFormatting sqref="I83:I108">
    <cfRule type="expression" dxfId="118" priority="35">
      <formula>K83=2</formula>
    </cfRule>
  </conditionalFormatting>
  <conditionalFormatting sqref="I110:I117">
    <cfRule type="expression" dxfId="117" priority="34">
      <formula>K110=2</formula>
    </cfRule>
  </conditionalFormatting>
  <conditionalFormatting sqref="I119:I123">
    <cfRule type="expression" dxfId="116" priority="33">
      <formula>K119=2</formula>
    </cfRule>
  </conditionalFormatting>
  <conditionalFormatting sqref="I125">
    <cfRule type="expression" dxfId="115" priority="32">
      <formula>K125=2</formula>
    </cfRule>
  </conditionalFormatting>
  <conditionalFormatting sqref="I127">
    <cfRule type="expression" dxfId="114" priority="31">
      <formula>K127=2</formula>
    </cfRule>
  </conditionalFormatting>
  <conditionalFormatting sqref="I129:I131">
    <cfRule type="expression" dxfId="113" priority="30">
      <formula>K129=2</formula>
    </cfRule>
  </conditionalFormatting>
  <conditionalFormatting sqref="I133">
    <cfRule type="expression" dxfId="112" priority="29">
      <formula>K133=2</formula>
    </cfRule>
  </conditionalFormatting>
  <conditionalFormatting sqref="I135:I145">
    <cfRule type="expression" dxfId="111" priority="28">
      <formula>K135=2</formula>
    </cfRule>
  </conditionalFormatting>
  <conditionalFormatting sqref="I147:I150">
    <cfRule type="expression" dxfId="110" priority="27">
      <formula>K147=2</formula>
    </cfRule>
  </conditionalFormatting>
  <conditionalFormatting sqref="I152">
    <cfRule type="expression" dxfId="109" priority="26">
      <formula>K152=2</formula>
    </cfRule>
  </conditionalFormatting>
  <conditionalFormatting sqref="I154">
    <cfRule type="expression" dxfId="108" priority="25">
      <formula>K154=2</formula>
    </cfRule>
  </conditionalFormatting>
  <conditionalFormatting sqref="I156:I169">
    <cfRule type="expression" dxfId="107" priority="24">
      <formula>K156=2</formula>
    </cfRule>
  </conditionalFormatting>
  <conditionalFormatting sqref="I171">
    <cfRule type="expression" dxfId="106" priority="23">
      <formula>K171=2</formula>
    </cfRule>
  </conditionalFormatting>
  <conditionalFormatting sqref="I174:I178">
    <cfRule type="expression" dxfId="105" priority="22">
      <formula>K174=2</formula>
    </cfRule>
  </conditionalFormatting>
  <conditionalFormatting sqref="I180:I186">
    <cfRule type="expression" dxfId="104" priority="21">
      <formula>K180=2</formula>
    </cfRule>
  </conditionalFormatting>
  <conditionalFormatting sqref="I188:I189">
    <cfRule type="expression" dxfId="103" priority="20">
      <formula>K188=2</formula>
    </cfRule>
  </conditionalFormatting>
  <conditionalFormatting sqref="I191:I214">
    <cfRule type="expression" dxfId="102" priority="19">
      <formula>K191=2</formula>
    </cfRule>
  </conditionalFormatting>
  <conditionalFormatting sqref="I237">
    <cfRule type="expression" dxfId="101" priority="18">
      <formula>K237=2</formula>
    </cfRule>
  </conditionalFormatting>
  <conditionalFormatting sqref="I239:I243">
    <cfRule type="expression" dxfId="100" priority="17">
      <formula>K239=2</formula>
    </cfRule>
  </conditionalFormatting>
  <conditionalFormatting sqref="I245:I247">
    <cfRule type="expression" dxfId="99" priority="16">
      <formula>K245=2</formula>
    </cfRule>
  </conditionalFormatting>
  <conditionalFormatting sqref="I249:I250">
    <cfRule type="expression" dxfId="98" priority="15">
      <formula>K249=2</formula>
    </cfRule>
  </conditionalFormatting>
  <conditionalFormatting sqref="I252">
    <cfRule type="expression" dxfId="97" priority="14">
      <formula>K252=2</formula>
    </cfRule>
  </conditionalFormatting>
  <conditionalFormatting sqref="I254:I302">
    <cfRule type="expression" dxfId="96" priority="13">
      <formula>K254=2</formula>
    </cfRule>
  </conditionalFormatting>
  <conditionalFormatting sqref="I304:I310">
    <cfRule type="expression" dxfId="95" priority="12">
      <formula>K304=2</formula>
    </cfRule>
  </conditionalFormatting>
  <conditionalFormatting sqref="I312">
    <cfRule type="expression" dxfId="94" priority="11">
      <formula>K312=2</formula>
    </cfRule>
  </conditionalFormatting>
  <conditionalFormatting sqref="I314">
    <cfRule type="expression" dxfId="93" priority="10">
      <formula>K314=2</formula>
    </cfRule>
  </conditionalFormatting>
  <conditionalFormatting sqref="I316">
    <cfRule type="expression" dxfId="92" priority="9">
      <formula>K316=2</formula>
    </cfRule>
  </conditionalFormatting>
  <conditionalFormatting sqref="I318:I322">
    <cfRule type="expression" dxfId="91" priority="8">
      <formula>K318=2</formula>
    </cfRule>
  </conditionalFormatting>
  <conditionalFormatting sqref="I324:I325">
    <cfRule type="expression" dxfId="90" priority="7">
      <formula>K324=2</formula>
    </cfRule>
  </conditionalFormatting>
  <conditionalFormatting sqref="I327">
    <cfRule type="expression" dxfId="89" priority="6">
      <formula>K327=2</formula>
    </cfRule>
  </conditionalFormatting>
  <conditionalFormatting sqref="I329:I330">
    <cfRule type="expression" dxfId="88" priority="5">
      <formula>K329=2</formula>
    </cfRule>
  </conditionalFormatting>
  <conditionalFormatting sqref="I334:I335">
    <cfRule type="expression" dxfId="87" priority="4">
      <formula>K334=2</formula>
    </cfRule>
  </conditionalFormatting>
  <conditionalFormatting sqref="I332">
    <cfRule type="expression" dxfId="86" priority="3">
      <formula>K332=2</formula>
    </cfRule>
  </conditionalFormatting>
  <conditionalFormatting sqref="I60">
    <cfRule type="expression" dxfId="85" priority="2">
      <formula>K60=2</formula>
    </cfRule>
  </conditionalFormatting>
  <conditionalFormatting sqref="I172">
    <cfRule type="expression" dxfId="84" priority="1">
      <formula>K172=2</formula>
    </cfRule>
  </conditionalFormatting>
  <dataValidations count="2">
    <dataValidation allowBlank="1" showInputMessage="1" showErrorMessage="1" promptTitle="Correo electrónico" prompt="Por favor digite el correo electrónico de su organización. No el de uso personal." sqref="F13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xr:uid="{00000000-0002-0000-0000-000000000000}"/>
    <dataValidation type="textLength" operator="lessThan" allowBlank="1" showErrorMessage="1" promptTitle="Justificación" prompt="Si su voto es &quot;En desacuerdo&quot;, por favor explique las razones su votación._x000a_Maximo 250 caracteres" sqref="I1:I1048576" xr:uid="{00000000-0002-0000-0000-000001000000}">
      <formula1>250</formula1>
    </dataValidation>
  </dataValidations>
  <hyperlinks>
    <hyperlink ref="I15" location="ANULACIÓN" display="ANULACIÓN" xr:uid="{00000000-0004-0000-0000-000000000000}"/>
    <hyperlink ref="D23" location="AN_GENERALIDADES." display="01-GENERALIDADES. TERMINOLOGIA. NORMALIZACION. DOCUMENTACION" xr:uid="{00000000-0004-0000-0000-000001000000}"/>
    <hyperlink ref="D24" location="AN_METROLOGÍA" display="17-METROLOGÍA Y MEDICIONES" xr:uid="{00000000-0004-0000-0000-000002000000}"/>
    <hyperlink ref="D25" location="AN_SISTEMAS" display="21-SISTEMAS Y COMPONENTES MECÁNICOS DE USO GENERAL" xr:uid="{00000000-0004-0000-0000-000003000000}"/>
    <hyperlink ref="D26" location="AN_FLUÍDOS" display="23-FLUÍDOS Y COMPONENTES PARA USO GENERAL" xr:uid="{00000000-0004-0000-0000-000004000000}"/>
    <hyperlink ref="D27" location="AN_INGENIERÍA_INDUSTRIAL" display="25-INGENIERÍA INDUSTRIAL" xr:uid="{00000000-0004-0000-0000-000005000000}"/>
    <hyperlink ref="D28" location="AN_INGENIERÍA" display="27-INGENIERÍA DE LA ENERGÍA Y TRANSFERENCIA DE CALOR" xr:uid="{00000000-0004-0000-0000-000006000000}"/>
    <hyperlink ref="D29" location="AN_INGENIERÍA_ELÉCTRICA" display="29-INGENIERÍA ELÉCTRICA" xr:uid="{00000000-0004-0000-0000-000007000000}"/>
    <hyperlink ref="D30" location="AN_TELECOMUNICACIONES" display="33-TELECOMUNICACIONES" xr:uid="{00000000-0004-0000-0000-000008000000}"/>
    <hyperlink ref="D31" location="AN_TECNOLOGÍA_DE_LA_INFORMACIÓN" display="35-TECNOLOGÍA DE LA INFORMACIÓN. EQUIPOS DE OFICINA" xr:uid="{00000000-0004-0000-0000-000009000000}"/>
    <hyperlink ref="D32" location="AN_TECNOLOGÍA_DE_LA_IMAGEN" display="37-TECNOLOGÍA DE LA IMAGEN" xr:uid="{00000000-0004-0000-0000-00000A000000}"/>
    <hyperlink ref="D33" location="AN_EQUIPO_PARA_EL_MANEJO_DE_MATERIALES" display="53-EQUIPO PARA EL MANEJO DE MATERIALES" xr:uid="{00000000-0004-0000-0000-00000B000000}"/>
    <hyperlink ref="D34" location="AN_EMPAQUE_Y_DISTRIBUCIÓN_DE_BIENES" display="55-EMPAQUE Y DISTRIBUCIÓN DE BIENES" xr:uid="{00000000-0004-0000-0000-00000C000000}"/>
    <hyperlink ref="D35" location="AN_AGRICULTURA" display="65-AGRICULTURA" xr:uid="{00000000-0004-0000-0000-00000D000000}"/>
    <hyperlink ref="D36" location="AN_TECNOLOGÍA_DE_ALIMENTOS" display="67-TECNOLOGÍA DE ALIMENTOS" xr:uid="{00000000-0004-0000-0000-00000E000000}"/>
    <hyperlink ref="D37" location="AN1_TECNOLOGÍA_QUÍMICA" display="71-TECNOLOGÍA QUÍMICA" xr:uid="{00000000-0004-0000-0000-00000F000000}"/>
    <hyperlink ref="D38" location="AN_MINERÍA_Y_MINERALES" display="73-MINERÍA Y MINERALES" xr:uid="{00000000-0004-0000-0000-000010000000}"/>
    <hyperlink ref="D39" location="AN_PETRÓLEO_Y_TECNOLOGÍAS_RELACIONADAS" display="75-PETRÓLEO Y TECNOLOGÍAS RELACIONADAS" xr:uid="{00000000-0004-0000-0000-000011000000}"/>
    <hyperlink ref="D40" location="AN_METALURGIA" display="77-METALURGIA" xr:uid="{00000000-0004-0000-0000-000012000000}"/>
    <hyperlink ref="D41" location="AN_TECNOLOGÍA_DE_LA_MADERA" display="79-TECNOLOGÍA DE LA MADERA" xr:uid="{00000000-0004-0000-0000-000013000000}"/>
    <hyperlink ref="D42" location="AN_INDUSTRIAS_DEL_CAUCHO_Y_DEL_PLÁSTICO" display="83-INDUSTRIAS DEL CAUCHO Y DEL PLÁSTICO" xr:uid="{00000000-0004-0000-0000-000014000000}"/>
    <hyperlink ref="D43" location="AN_INDUSTRIAS_DE_PINTURA_Y_COLOR" display="87-INDUSTRIAS DE PINTURA Y COLOR" xr:uid="{00000000-0004-0000-0000-000015000000}"/>
    <hyperlink ref="D44" location="AN_MATERIALES_DE_LA_CONSTRUCCIÓN_Y_EDIFICACIONES" display="91-MATERIALES DE LA CONSTRUCCIÓN Y EDIFICACIONES" xr:uid="{00000000-0004-0000-0000-000016000000}"/>
    <hyperlink ref="D45" location="AN_EQUIPO_DOMÉSTICO_Y_COMERCIAL._ENTRETENIMIENTO._DEPORTES" display="97-EQUIPO DOMÉSTICO Y COMERCIAL. ENTRETENIMIENTO. DEPORTES" xr:uid="{00000000-0004-0000-0000-000017000000}"/>
    <hyperlink ref="I16" location="REAPROBACIÓN" display="REAPROBACIÓN" xr:uid="{00000000-0004-0000-0000-000018000000}"/>
    <hyperlink ref="D218" location="RA_TECNOLOGÍA_DEL_CUIDADO_DE_LA_SALUD" display="11-TECNOLOGÍA DEL CUIDADO DE LA SALUD" xr:uid="{00000000-0004-0000-0000-000019000000}"/>
    <hyperlink ref="D219" location="RA_METROLOGÍA_Y_MEDICIONES" display="17-METROLOGÍA Y MEDICIONES" xr:uid="{00000000-0004-0000-0000-00001A000000}"/>
    <hyperlink ref="D220" location="RA_FLUÍDOS_Y_COMPONENTES_PARA_USO_GENERAL" display="23-FLUÍDOS Y COMPONENTES PARA USO GENERAL" xr:uid="{00000000-0004-0000-0000-00001B000000}"/>
    <hyperlink ref="D221" location="RA_INGENIERÍA_INDUSTRIAL" display="25-INGENIERÍA INDUSTRIAL" xr:uid="{00000000-0004-0000-0000-00001C000000}"/>
    <hyperlink ref="D222" location="RA_INGENIERÍA_DE_LA_ENERGÍA_Y_TRANSFERENCIA_DE_CALOR" display="27-INGENIERÍA DE LA ENERGÍA Y TRANSFERENCIA DE CALOR" xr:uid="{00000000-0004-0000-0000-00001D000000}"/>
    <hyperlink ref="D223" location="RA_INGENIERÍA_ELÉCTRICA" display="29-INGENIERÍA ELÉCTRICA" xr:uid="{00000000-0004-0000-0000-00001E000000}"/>
    <hyperlink ref="D224" location="RA_TELECOMUNICACIONES" display="33-TELECOMUNICACIONES" xr:uid="{00000000-0004-0000-0000-00001F000000}"/>
    <hyperlink ref="D225" location="RA_EMPAQUE_Y_DISTRIBUCIÓN_DE_BIENES" display="55-EMPAQUE Y DISTRIBUCIÓN DE BIENES" xr:uid="{00000000-0004-0000-0000-000020000000}"/>
    <hyperlink ref="D226" location="RA_TECNOLOGÍA_DE_ALIMENTOS" display="67-TECNOLOGÍA DE ALIMENTOS" xr:uid="{00000000-0004-0000-0000-000021000000}"/>
    <hyperlink ref="D227" location="RA_MINERÍA_Y_MINERALES" display="73-MINERÍA Y MINERALES" xr:uid="{00000000-0004-0000-0000-000022000000}"/>
    <hyperlink ref="D228" location="RA_METALURGIA" display="77-METALURGIA" xr:uid="{00000000-0004-0000-0000-000023000000}"/>
    <hyperlink ref="D229" location="RA_TECNOLOGÍA_DEL_PAPEL" display="85-TECNOLOGÍA DEL PAPEL" xr:uid="{00000000-0004-0000-0000-000024000000}"/>
    <hyperlink ref="D230" location="RA_INDUSTRIAS_DE_PINTURA_Y_COLOR" display="87-INDUSTRIAS DE PINTURA Y COLOR" xr:uid="{00000000-0004-0000-0000-000025000000}"/>
    <hyperlink ref="D231" location="RA_MATERIALES_DE_LA_CONSTRUCCIÓN_Y_EDIFICACIONES" display="91-MATERIALES DE LA CONSTRUCCIÓN Y EDIFICACIONES" xr:uid="{00000000-0004-0000-0000-000026000000}"/>
    <hyperlink ref="D232" location="RA_INGENIERÍA_CIVIL" display="93-INGENIERÍA CIVIL" xr:uid="{00000000-0004-0000-0000-000027000000}"/>
    <hyperlink ref="D233" location="RA_EQUIPO_DOMÉSTICO_Y_COMERCIAL._ENTRETENIMIENTO._DEPORTES" display="97-EQUIPO DOMÉSTICO Y COMERCIAL. ENTRETENIMIENTO. DEPORTES" xr:uid="{00000000-0004-0000-0000-000028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B1:O40"/>
  <sheetViews>
    <sheetView showGridLines="0" showRowColHeaders="0" zoomScale="110" zoomScaleNormal="110" workbookViewId="0"/>
  </sheetViews>
  <sheetFormatPr baseColWidth="10" defaultRowHeight="16.5" x14ac:dyDescent="0.3"/>
  <cols>
    <col min="1" max="1" width="2.7109375" style="3" customWidth="1"/>
    <col min="2" max="7" width="11.42578125" style="3"/>
    <col min="8" max="8" width="4.7109375" style="3" customWidth="1"/>
    <col min="9" max="16384" width="11.42578125" style="3"/>
  </cols>
  <sheetData>
    <row r="1" spans="2:15" x14ac:dyDescent="0.3">
      <c r="B1" s="184"/>
      <c r="C1" s="184"/>
      <c r="D1" s="184"/>
      <c r="E1" s="184"/>
      <c r="F1" s="184"/>
      <c r="G1" s="184"/>
      <c r="I1" s="184"/>
      <c r="J1" s="184"/>
      <c r="K1" s="184"/>
      <c r="L1" s="184"/>
      <c r="M1" s="184"/>
      <c r="N1" s="184"/>
    </row>
    <row r="2" spans="2:15" x14ac:dyDescent="0.3">
      <c r="B2" s="114"/>
      <c r="C2" s="114"/>
      <c r="D2" s="114"/>
      <c r="E2" s="114"/>
      <c r="F2" s="114"/>
      <c r="G2" s="114"/>
      <c r="I2" s="114"/>
      <c r="J2" s="114"/>
      <c r="K2" s="114"/>
      <c r="L2" s="114"/>
      <c r="M2" s="114"/>
      <c r="N2" s="114"/>
    </row>
    <row r="3" spans="2:15" x14ac:dyDescent="0.3">
      <c r="B3" s="114"/>
      <c r="C3" s="114"/>
      <c r="D3" s="114"/>
      <c r="E3" s="114"/>
      <c r="F3" s="114"/>
      <c r="G3" s="114"/>
      <c r="I3" s="114"/>
      <c r="J3" s="114"/>
      <c r="K3" s="114"/>
      <c r="L3" s="114"/>
      <c r="M3" s="114"/>
      <c r="N3" s="114"/>
    </row>
    <row r="4" spans="2:15" x14ac:dyDescent="0.3">
      <c r="B4" s="114"/>
      <c r="C4" s="114"/>
      <c r="D4" s="114"/>
      <c r="E4" s="114"/>
      <c r="F4" s="114"/>
      <c r="G4" s="114"/>
      <c r="I4" s="114"/>
      <c r="J4" s="114"/>
      <c r="K4" s="114"/>
      <c r="L4" s="114"/>
      <c r="M4" s="114"/>
      <c r="N4" s="114"/>
    </row>
    <row r="5" spans="2:15" x14ac:dyDescent="0.3">
      <c r="B5" s="114"/>
      <c r="C5" s="114"/>
      <c r="D5" s="114"/>
      <c r="E5" s="114"/>
      <c r="F5" s="114"/>
      <c r="G5" s="114"/>
      <c r="I5" s="114"/>
      <c r="J5" s="114"/>
      <c r="K5" s="114"/>
      <c r="L5" s="114"/>
      <c r="M5" s="114"/>
      <c r="N5" s="114"/>
    </row>
    <row r="6" spans="2:15" x14ac:dyDescent="0.3">
      <c r="B6" s="114"/>
      <c r="C6" s="114"/>
      <c r="D6" s="114"/>
      <c r="E6" s="114"/>
      <c r="F6" s="114"/>
      <c r="G6" s="114"/>
      <c r="I6" s="114"/>
      <c r="J6" s="114"/>
      <c r="K6" s="114"/>
      <c r="L6" s="114"/>
      <c r="M6" s="114"/>
      <c r="N6" s="114"/>
    </row>
    <row r="7" spans="2:15" x14ac:dyDescent="0.3">
      <c r="B7" s="114"/>
      <c r="C7" s="114"/>
      <c r="D7" s="114"/>
      <c r="E7" s="114"/>
      <c r="F7" s="114"/>
      <c r="G7" s="114"/>
      <c r="I7" s="114"/>
      <c r="J7" s="114"/>
      <c r="K7" s="114"/>
      <c r="L7" s="114"/>
      <c r="M7" s="114"/>
      <c r="N7" s="114"/>
    </row>
    <row r="8" spans="2:15" x14ac:dyDescent="0.3">
      <c r="B8" s="114"/>
      <c r="C8" s="114"/>
      <c r="D8" s="114"/>
      <c r="E8" s="114"/>
      <c r="F8" s="114"/>
      <c r="G8" s="114"/>
      <c r="I8" s="114"/>
      <c r="J8" s="114"/>
      <c r="K8" s="114"/>
      <c r="L8" s="114"/>
      <c r="M8" s="114"/>
      <c r="N8" s="114"/>
    </row>
    <row r="9" spans="2:15" x14ac:dyDescent="0.3">
      <c r="B9" s="114"/>
      <c r="C9" s="114"/>
      <c r="D9" s="114"/>
      <c r="E9" s="114"/>
      <c r="F9" s="114"/>
      <c r="G9" s="114"/>
      <c r="I9" s="114"/>
      <c r="J9" s="114"/>
      <c r="K9" s="114"/>
      <c r="L9" s="114"/>
      <c r="M9" s="114"/>
      <c r="N9" s="114"/>
    </row>
    <row r="10" spans="2:15" x14ac:dyDescent="0.3">
      <c r="B10" s="114"/>
      <c r="C10" s="114"/>
      <c r="D10" s="114"/>
      <c r="E10" s="114"/>
      <c r="F10" s="114"/>
      <c r="G10" s="114"/>
      <c r="I10" s="114"/>
      <c r="J10" s="114"/>
      <c r="K10" s="114"/>
      <c r="L10" s="114"/>
      <c r="M10" s="114"/>
      <c r="N10" s="114"/>
    </row>
    <row r="11" spans="2:15" x14ac:dyDescent="0.3">
      <c r="B11" s="114"/>
      <c r="C11" s="114"/>
      <c r="D11" s="114"/>
      <c r="E11" s="114"/>
      <c r="F11" s="114"/>
      <c r="G11" s="114"/>
      <c r="I11" s="114"/>
      <c r="J11" s="114"/>
      <c r="K11" s="114"/>
      <c r="L11" s="114"/>
      <c r="M11" s="114"/>
      <c r="N11" s="114"/>
    </row>
    <row r="12" spans="2:15" x14ac:dyDescent="0.3">
      <c r="B12" s="183" t="s">
        <v>504</v>
      </c>
      <c r="C12" s="183"/>
      <c r="D12" s="183"/>
      <c r="E12" s="183"/>
      <c r="F12" s="183"/>
      <c r="G12" s="183"/>
      <c r="I12" s="185" t="s">
        <v>506</v>
      </c>
      <c r="J12" s="185"/>
      <c r="K12" s="185"/>
      <c r="L12" s="185"/>
      <c r="M12" s="185"/>
      <c r="N12" s="185"/>
    </row>
    <row r="13" spans="2:15" x14ac:dyDescent="0.3">
      <c r="B13" s="183"/>
      <c r="C13" s="183"/>
      <c r="D13" s="183"/>
      <c r="E13" s="183"/>
      <c r="F13" s="183"/>
      <c r="G13" s="183"/>
      <c r="I13" s="185"/>
      <c r="J13" s="185"/>
      <c r="K13" s="185"/>
      <c r="L13" s="185"/>
      <c r="M13" s="185"/>
      <c r="N13" s="185"/>
    </row>
    <row r="14" spans="2:15" x14ac:dyDescent="0.3">
      <c r="B14" s="184"/>
      <c r="C14" s="184"/>
      <c r="D14" s="184"/>
      <c r="E14" s="184"/>
      <c r="F14" s="184"/>
      <c r="G14" s="184"/>
      <c r="O14" s="3" t="s">
        <v>490</v>
      </c>
    </row>
    <row r="15" spans="2:15" x14ac:dyDescent="0.3">
      <c r="B15" s="98"/>
      <c r="C15" s="98"/>
      <c r="D15" s="98"/>
      <c r="E15" s="98"/>
      <c r="F15" s="98"/>
      <c r="G15" s="98"/>
      <c r="I15" s="188"/>
      <c r="J15" s="188"/>
      <c r="K15" s="188"/>
      <c r="L15" s="188"/>
      <c r="M15" s="188"/>
      <c r="N15" s="188"/>
    </row>
    <row r="16" spans="2:15" x14ac:dyDescent="0.3">
      <c r="B16" s="98"/>
      <c r="C16" s="98"/>
      <c r="D16" s="98"/>
      <c r="E16" s="98"/>
      <c r="F16" s="98"/>
      <c r="G16" s="98"/>
      <c r="I16" s="188"/>
      <c r="J16" s="188"/>
      <c r="K16" s="188"/>
      <c r="L16" s="188"/>
      <c r="M16" s="188"/>
      <c r="N16" s="188"/>
    </row>
    <row r="17" spans="2:14" ht="16.5" customHeight="1" x14ac:dyDescent="0.3">
      <c r="B17" s="182" t="s">
        <v>517</v>
      </c>
      <c r="C17" s="182"/>
      <c r="D17" s="182"/>
      <c r="E17" s="182"/>
      <c r="F17" s="182"/>
      <c r="G17" s="182"/>
      <c r="I17" s="188"/>
      <c r="J17" s="188"/>
      <c r="K17" s="188"/>
      <c r="L17" s="188"/>
      <c r="M17" s="188"/>
      <c r="N17" s="188"/>
    </row>
    <row r="18" spans="2:14" x14ac:dyDescent="0.3">
      <c r="B18" s="182"/>
      <c r="C18" s="182"/>
      <c r="D18" s="182"/>
      <c r="E18" s="182"/>
      <c r="F18" s="182"/>
      <c r="G18" s="182"/>
      <c r="I18" s="188"/>
      <c r="J18" s="188"/>
      <c r="K18" s="188"/>
      <c r="L18" s="188"/>
      <c r="M18" s="188"/>
      <c r="N18" s="188"/>
    </row>
    <row r="19" spans="2:14" x14ac:dyDescent="0.3">
      <c r="B19" s="98"/>
      <c r="C19" s="98"/>
      <c r="D19" s="98"/>
      <c r="E19" s="187" t="s">
        <v>502</v>
      </c>
      <c r="F19" s="187"/>
      <c r="G19" s="187"/>
      <c r="I19" s="98"/>
      <c r="J19" s="98"/>
      <c r="K19" s="98"/>
      <c r="L19" s="98"/>
      <c r="M19" s="98"/>
      <c r="N19" s="98"/>
    </row>
    <row r="20" spans="2:14" x14ac:dyDescent="0.3">
      <c r="B20" s="98"/>
      <c r="C20" s="98"/>
      <c r="D20" s="98"/>
      <c r="E20" s="187"/>
      <c r="F20" s="187"/>
      <c r="G20" s="187"/>
      <c r="I20" s="98"/>
      <c r="J20" s="98"/>
      <c r="K20" s="98"/>
      <c r="L20" s="98"/>
      <c r="M20" s="98"/>
      <c r="N20" s="98"/>
    </row>
    <row r="21" spans="2:14" x14ac:dyDescent="0.3">
      <c r="B21" s="98"/>
      <c r="C21" s="98"/>
      <c r="D21" s="98"/>
      <c r="I21" s="98"/>
      <c r="J21" s="98"/>
      <c r="K21" s="98"/>
      <c r="L21" s="98"/>
      <c r="M21" s="98"/>
      <c r="N21" s="98"/>
    </row>
    <row r="22" spans="2:14" x14ac:dyDescent="0.3">
      <c r="B22" s="98"/>
      <c r="C22" s="98"/>
      <c r="D22" s="98"/>
      <c r="E22" s="99" t="s">
        <v>1230</v>
      </c>
      <c r="F22" s="98"/>
      <c r="G22" s="98"/>
      <c r="I22" s="98"/>
      <c r="J22" s="98"/>
      <c r="K22" s="98"/>
      <c r="L22" s="98"/>
      <c r="M22" s="98"/>
      <c r="N22" s="98"/>
    </row>
    <row r="23" spans="2:14" x14ac:dyDescent="0.3">
      <c r="B23" s="98"/>
      <c r="C23" s="98"/>
      <c r="D23" s="98"/>
      <c r="E23" s="99" t="s">
        <v>1231</v>
      </c>
      <c r="F23" s="98"/>
      <c r="G23" s="98"/>
      <c r="I23" s="186"/>
      <c r="J23" s="186"/>
      <c r="K23" s="186"/>
      <c r="L23" s="98"/>
      <c r="M23" s="98"/>
      <c r="N23" s="98"/>
    </row>
    <row r="24" spans="2:14" x14ac:dyDescent="0.3">
      <c r="B24" s="98"/>
      <c r="C24" s="98"/>
      <c r="D24" s="98"/>
      <c r="E24" s="99" t="s">
        <v>1232</v>
      </c>
      <c r="F24" s="98"/>
      <c r="G24" s="98"/>
      <c r="I24" s="186"/>
      <c r="J24" s="186"/>
      <c r="K24" s="186"/>
      <c r="L24" s="98"/>
      <c r="M24" s="98"/>
      <c r="N24" s="98"/>
    </row>
    <row r="25" spans="2:14" x14ac:dyDescent="0.3">
      <c r="B25" s="101"/>
      <c r="C25" s="101"/>
      <c r="D25" s="101"/>
      <c r="E25" s="100"/>
      <c r="F25" s="98"/>
      <c r="G25" s="98"/>
      <c r="I25" s="186"/>
      <c r="J25" s="186"/>
      <c r="K25" s="186"/>
      <c r="L25" s="98"/>
      <c r="M25" s="98"/>
      <c r="N25" s="98"/>
    </row>
    <row r="26" spans="2:14" x14ac:dyDescent="0.3">
      <c r="B26" s="101"/>
      <c r="C26" s="101"/>
      <c r="D26" s="101"/>
      <c r="E26" s="101"/>
      <c r="F26" s="101"/>
      <c r="G26" s="101"/>
      <c r="I26" s="98"/>
      <c r="J26" s="98"/>
      <c r="K26" s="98"/>
      <c r="L26" s="98"/>
      <c r="M26" s="98"/>
      <c r="N26" s="98"/>
    </row>
    <row r="29" spans="2:14" x14ac:dyDescent="0.3">
      <c r="B29" s="97"/>
      <c r="C29" s="97"/>
      <c r="D29" s="97"/>
      <c r="E29" s="97"/>
      <c r="F29" s="97"/>
      <c r="G29" s="97"/>
    </row>
    <row r="30" spans="2:14" ht="16.5" customHeight="1" x14ac:dyDescent="0.3">
      <c r="B30" s="97"/>
      <c r="C30" s="97"/>
      <c r="D30" s="97"/>
      <c r="E30" s="97"/>
      <c r="F30" s="97"/>
      <c r="G30" s="97"/>
    </row>
    <row r="31" spans="2:14" x14ac:dyDescent="0.3">
      <c r="B31" s="97"/>
      <c r="C31" s="97"/>
      <c r="D31" s="97"/>
      <c r="E31" s="97"/>
      <c r="F31" s="97"/>
      <c r="G31" s="97"/>
    </row>
    <row r="32" spans="2:14" x14ac:dyDescent="0.3">
      <c r="B32" s="97"/>
      <c r="C32" s="97"/>
      <c r="D32" s="97"/>
      <c r="E32" s="97"/>
      <c r="F32" s="97"/>
      <c r="G32" s="97"/>
    </row>
    <row r="33" spans="2:7" x14ac:dyDescent="0.3">
      <c r="B33" s="97"/>
      <c r="C33" s="97"/>
      <c r="D33" s="97"/>
      <c r="E33" s="97"/>
      <c r="F33" s="97"/>
      <c r="G33" s="97"/>
    </row>
    <row r="34" spans="2:7" x14ac:dyDescent="0.3">
      <c r="B34" s="97"/>
      <c r="C34" s="97"/>
      <c r="D34" s="97"/>
      <c r="E34" s="97"/>
      <c r="F34" s="97"/>
      <c r="G34" s="97"/>
    </row>
    <row r="35" spans="2:7" x14ac:dyDescent="0.3">
      <c r="B35" s="97"/>
      <c r="C35" s="97"/>
      <c r="D35" s="97"/>
      <c r="E35" s="97"/>
      <c r="F35" s="97"/>
      <c r="G35" s="97"/>
    </row>
    <row r="36" spans="2:7" x14ac:dyDescent="0.3">
      <c r="B36" s="97"/>
      <c r="C36" s="97"/>
      <c r="D36" s="97"/>
      <c r="E36" s="97"/>
      <c r="F36" s="97"/>
      <c r="G36" s="97"/>
    </row>
    <row r="37" spans="2:7" x14ac:dyDescent="0.3">
      <c r="B37" s="97"/>
      <c r="C37" s="97"/>
      <c r="D37" s="97"/>
      <c r="E37" s="97"/>
      <c r="F37" s="97"/>
      <c r="G37" s="97"/>
    </row>
    <row r="38" spans="2:7" x14ac:dyDescent="0.3">
      <c r="B38" s="97"/>
      <c r="C38" s="97"/>
      <c r="D38" s="97"/>
      <c r="E38" s="97"/>
      <c r="F38" s="97"/>
      <c r="G38" s="97"/>
    </row>
    <row r="39" spans="2:7" x14ac:dyDescent="0.3">
      <c r="B39" s="181" t="s">
        <v>505</v>
      </c>
      <c r="C39" s="181"/>
      <c r="D39" s="181"/>
      <c r="E39" s="181"/>
      <c r="F39" s="181"/>
      <c r="G39" s="181"/>
    </row>
    <row r="40" spans="2:7" x14ac:dyDescent="0.3">
      <c r="B40" s="181"/>
      <c r="C40" s="181"/>
      <c r="D40" s="181"/>
      <c r="E40" s="181"/>
      <c r="F40" s="181"/>
      <c r="G40" s="181"/>
    </row>
  </sheetData>
  <sheetProtection algorithmName="SHA-512" hashValue="ApOWEFZIesbyP+mIGa6Sbg6Tj9wsP2F9CdoQf1n1DDptQ/DMKOw0nkuWyP4U9/D7Gs2wVZKg7+ILS+fXBzAL/g==" saltValue="W2yzXNCtWrSB0E2wTFIZrg==" spinCount="100000" sheet="1" objects="1" scenarios="1" selectLockedCells="1"/>
  <mergeCells count="10">
    <mergeCell ref="B39:G40"/>
    <mergeCell ref="B17:G18"/>
    <mergeCell ref="B12:G13"/>
    <mergeCell ref="B1:G1"/>
    <mergeCell ref="I1:N1"/>
    <mergeCell ref="I12:N13"/>
    <mergeCell ref="B14:G14"/>
    <mergeCell ref="I23:K25"/>
    <mergeCell ref="E19:G20"/>
    <mergeCell ref="I15:N18"/>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autoPageBreaks="0"/>
  </sheetPr>
  <dimension ref="A1:Q346"/>
  <sheetViews>
    <sheetView showGridLines="0" showRowColHeaders="0" tabSelected="1" topLeftCell="C1" zoomScaleNormal="100" workbookViewId="0">
      <pane ySplit="19" topLeftCell="A20" activePane="bottomLeft" state="frozen"/>
      <selection activeCell="C1" sqref="C1"/>
      <selection pane="bottomLeft" activeCell="C20" sqref="C20"/>
    </sheetView>
  </sheetViews>
  <sheetFormatPr baseColWidth="10" defaultColWidth="0" defaultRowHeight="16.5" x14ac:dyDescent="0.3"/>
  <cols>
    <col min="1" max="1" width="48.7109375" style="3" hidden="1" customWidth="1"/>
    <col min="2" max="2" width="1.7109375" style="3" hidden="1" customWidth="1"/>
    <col min="3" max="3" width="1.7109375" style="3" customWidth="1"/>
    <col min="4" max="4" width="12.7109375" style="4" customWidth="1"/>
    <col min="5" max="5" width="18.7109375" style="5" customWidth="1"/>
    <col min="6" max="6" width="30.7109375" style="5" customWidth="1"/>
    <col min="7" max="9" width="4.7109375" style="4" customWidth="1"/>
    <col min="10" max="10" width="1.7109375" style="13" customWidth="1"/>
    <col min="11" max="11" width="50.7109375" style="8" customWidth="1"/>
    <col min="12" max="12" width="1.7109375" style="8" customWidth="1"/>
    <col min="13" max="14" width="11.42578125" style="142" hidden="1" customWidth="1"/>
    <col min="15" max="15" width="1.7109375" style="2" customWidth="1"/>
    <col min="16" max="16" width="11.42578125" style="2" hidden="1"/>
    <col min="17" max="16384" width="11.42578125" style="3" hidden="1"/>
  </cols>
  <sheetData>
    <row r="1" spans="3:17" s="33" customFormat="1" ht="6" customHeight="1" x14ac:dyDescent="0.3">
      <c r="J1" s="34"/>
      <c r="M1" s="106"/>
      <c r="N1" s="106"/>
      <c r="O1" s="34"/>
      <c r="P1" s="34"/>
    </row>
    <row r="2" spans="3:17" s="33" customFormat="1" ht="3.95" customHeight="1" x14ac:dyDescent="0.3">
      <c r="M2" s="105"/>
      <c r="N2" s="105"/>
      <c r="O2" s="34"/>
      <c r="P2" s="34"/>
    </row>
    <row r="3" spans="3:17" s="33" customFormat="1" ht="15" customHeight="1" x14ac:dyDescent="0.3">
      <c r="D3" s="35" t="s">
        <v>480</v>
      </c>
      <c r="E3" s="36"/>
      <c r="F3" s="36"/>
      <c r="G3" s="62"/>
      <c r="H3" s="62"/>
      <c r="I3" s="62"/>
      <c r="J3" s="62"/>
      <c r="K3" s="190" t="s">
        <v>503</v>
      </c>
      <c r="L3" s="124"/>
      <c r="M3" s="102"/>
      <c r="N3" s="102"/>
      <c r="O3" s="34"/>
      <c r="P3" s="34"/>
    </row>
    <row r="4" spans="3:17" s="33" customFormat="1" ht="45" customHeight="1" x14ac:dyDescent="0.3">
      <c r="D4" s="176" t="s">
        <v>522</v>
      </c>
      <c r="E4" s="176"/>
      <c r="F4" s="176"/>
      <c r="G4" s="176"/>
      <c r="H4" s="176"/>
      <c r="I4" s="176"/>
      <c r="J4" s="176"/>
      <c r="K4" s="190"/>
      <c r="L4" s="124"/>
      <c r="M4" s="102" t="s">
        <v>1223</v>
      </c>
      <c r="N4" s="102" t="s">
        <v>1224</v>
      </c>
      <c r="O4" s="34"/>
      <c r="P4" s="34"/>
    </row>
    <row r="5" spans="3:17" s="33" customFormat="1" ht="3.95" customHeight="1" x14ac:dyDescent="0.3">
      <c r="D5" s="37"/>
      <c r="E5" s="38"/>
      <c r="F5" s="38"/>
      <c r="G5" s="177"/>
      <c r="H5" s="177"/>
      <c r="I5" s="177"/>
      <c r="J5" s="177"/>
      <c r="K5" s="177"/>
      <c r="L5" s="124"/>
      <c r="M5" s="102"/>
      <c r="N5" s="102"/>
      <c r="O5" s="34"/>
      <c r="P5" s="34"/>
    </row>
    <row r="6" spans="3:17" s="33" customFormat="1" ht="3.95" customHeight="1" x14ac:dyDescent="0.3">
      <c r="D6" s="39"/>
      <c r="E6" s="39"/>
      <c r="F6" s="39"/>
      <c r="G6" s="39"/>
      <c r="H6" s="39"/>
      <c r="I6" s="39"/>
      <c r="J6" s="39"/>
      <c r="K6" s="39"/>
      <c r="L6" s="39"/>
      <c r="M6" s="107"/>
      <c r="N6" s="107"/>
      <c r="O6" s="136"/>
      <c r="P6" s="136"/>
      <c r="Q6" s="40"/>
    </row>
    <row r="7" spans="3:17" s="33" customFormat="1" x14ac:dyDescent="0.3">
      <c r="D7" s="41" t="s">
        <v>481</v>
      </c>
      <c r="E7" s="41"/>
      <c r="F7" s="41"/>
      <c r="G7" s="41"/>
      <c r="H7" s="41"/>
      <c r="I7" s="41"/>
      <c r="J7" s="41"/>
      <c r="K7" s="41"/>
      <c r="L7" s="41"/>
      <c r="M7" s="108"/>
      <c r="N7" s="108"/>
      <c r="O7" s="137"/>
      <c r="P7" s="137"/>
      <c r="Q7" s="40"/>
    </row>
    <row r="8" spans="3:17" s="42" customFormat="1" ht="3.95" customHeight="1" x14ac:dyDescent="0.3">
      <c r="D8" s="43"/>
      <c r="E8" s="43"/>
      <c r="F8" s="43"/>
      <c r="G8" s="43"/>
      <c r="H8" s="43"/>
      <c r="I8" s="43"/>
      <c r="J8" s="43"/>
      <c r="K8" s="43"/>
      <c r="L8" s="43"/>
      <c r="M8" s="109"/>
      <c r="N8" s="109"/>
      <c r="O8" s="138"/>
      <c r="P8" s="138"/>
      <c r="Q8" s="43"/>
    </row>
    <row r="9" spans="3:17" s="33" customFormat="1" ht="20.100000000000001" customHeight="1" x14ac:dyDescent="0.3">
      <c r="D9" s="56" t="s">
        <v>482</v>
      </c>
      <c r="E9" s="189"/>
      <c r="F9" s="189"/>
      <c r="G9" s="189"/>
      <c r="H9" s="189"/>
      <c r="I9" s="189"/>
      <c r="J9" s="189"/>
      <c r="K9" s="189"/>
      <c r="L9" s="45"/>
      <c r="M9" s="103">
        <f>IF(E9="",1,0)</f>
        <v>1</v>
      </c>
      <c r="N9" s="103"/>
      <c r="O9" s="45"/>
      <c r="P9" s="45"/>
      <c r="Q9" s="45"/>
    </row>
    <row r="10" spans="3:17" s="33" customFormat="1" ht="3.95" customHeight="1" x14ac:dyDescent="0.3">
      <c r="D10" s="56"/>
      <c r="E10" s="44"/>
      <c r="F10" s="44"/>
      <c r="G10" s="46"/>
      <c r="H10" s="46"/>
      <c r="I10" s="46"/>
      <c r="J10" s="143"/>
      <c r="K10" s="143"/>
      <c r="L10" s="143"/>
      <c r="M10" s="104"/>
      <c r="N10" s="104"/>
      <c r="O10" s="47"/>
      <c r="P10" s="47"/>
      <c r="Q10" s="47"/>
    </row>
    <row r="11" spans="3:17" s="33" customFormat="1" ht="20.100000000000001" customHeight="1" x14ac:dyDescent="0.3">
      <c r="D11" s="56" t="s">
        <v>483</v>
      </c>
      <c r="E11" s="189"/>
      <c r="F11" s="189"/>
      <c r="G11" s="189"/>
      <c r="H11" s="189"/>
      <c r="I11" s="189"/>
      <c r="J11" s="189"/>
      <c r="K11" s="189"/>
      <c r="L11" s="45"/>
      <c r="M11" s="103">
        <f>IF(E11="",3,0)</f>
        <v>3</v>
      </c>
      <c r="N11" s="103"/>
      <c r="O11" s="45"/>
      <c r="P11" s="45"/>
    </row>
    <row r="12" spans="3:17" s="33" customFormat="1" ht="3.95" customHeight="1" x14ac:dyDescent="0.3">
      <c r="D12" s="44"/>
      <c r="E12" s="44"/>
      <c r="F12" s="44"/>
      <c r="G12" s="34"/>
      <c r="H12" s="34"/>
      <c r="I12" s="34"/>
      <c r="J12" s="44"/>
      <c r="K12" s="144"/>
      <c r="L12" s="144"/>
      <c r="M12" s="105"/>
      <c r="N12" s="105"/>
      <c r="O12" s="50"/>
      <c r="P12" s="50"/>
      <c r="Q12" s="50"/>
    </row>
    <row r="13" spans="3:17" s="33" customFormat="1" ht="20.100000000000001" customHeight="1" x14ac:dyDescent="0.3">
      <c r="D13" s="57" t="s">
        <v>484</v>
      </c>
      <c r="E13" s="51"/>
      <c r="F13" s="192"/>
      <c r="G13" s="192"/>
      <c r="H13" s="192"/>
      <c r="I13" s="192"/>
      <c r="J13" s="192"/>
      <c r="K13" s="192"/>
      <c r="L13" s="145"/>
      <c r="M13" s="103">
        <f>IF(F13="",5,0)</f>
        <v>5</v>
      </c>
      <c r="N13" s="103"/>
      <c r="O13" s="34"/>
      <c r="P13" s="34"/>
      <c r="Q13" s="50"/>
    </row>
    <row r="14" spans="3:17" s="33" customFormat="1" ht="6" customHeight="1" x14ac:dyDescent="0.3">
      <c r="M14" s="105"/>
      <c r="N14" s="105"/>
      <c r="O14" s="34"/>
      <c r="P14" s="34"/>
    </row>
    <row r="15" spans="3:17" x14ac:dyDescent="0.3">
      <c r="C15" s="33"/>
      <c r="D15" s="146" t="s">
        <v>1228</v>
      </c>
      <c r="E15" s="147"/>
      <c r="F15" s="147"/>
      <c r="G15" s="146"/>
      <c r="H15" s="146"/>
      <c r="I15" s="146"/>
      <c r="J15" s="148"/>
      <c r="K15" s="194"/>
      <c r="L15" s="33"/>
      <c r="M15" s="105">
        <f>SUM(M9:M13)</f>
        <v>9</v>
      </c>
      <c r="N15" s="105" t="str">
        <f>IF(M15=9,"Por favor digite sus datos generales",IF(M15=1,"Por favor digite el nombre de su organización",IF(M15=3,"Por favor digite su nombre",IF(M15=5,"Por favor digite su correo electrónico institucional",IF(OR(M15=8,M15=4),"Por favor complete sus datos generales","")))))</f>
        <v>Por favor digite sus datos generales</v>
      </c>
    </row>
    <row r="16" spans="3:17" x14ac:dyDescent="0.3">
      <c r="C16" s="33"/>
      <c r="D16" s="53"/>
      <c r="E16" s="53"/>
      <c r="F16" s="53"/>
      <c r="G16" s="53"/>
      <c r="H16" s="53"/>
      <c r="I16" s="53"/>
      <c r="J16" s="53"/>
      <c r="K16" s="194"/>
      <c r="L16" s="53"/>
      <c r="M16" s="110"/>
      <c r="N16" s="110"/>
      <c r="O16" s="139"/>
      <c r="P16" s="139"/>
      <c r="Q16" s="53"/>
    </row>
    <row r="17" spans="1:16" ht="3.95" customHeight="1" x14ac:dyDescent="0.3">
      <c r="C17" s="33"/>
      <c r="D17" s="146"/>
      <c r="E17" s="146"/>
      <c r="F17" s="146"/>
      <c r="G17" s="146"/>
      <c r="H17" s="146"/>
      <c r="I17" s="146"/>
      <c r="J17" s="146"/>
      <c r="K17" s="149"/>
      <c r="L17" s="33"/>
      <c r="M17" s="105"/>
      <c r="N17" s="105"/>
    </row>
    <row r="18" spans="1:16" s="5" customFormat="1" ht="9.9499999999999993" customHeight="1" x14ac:dyDescent="0.2">
      <c r="C18" s="149"/>
      <c r="D18" s="150"/>
      <c r="E18" s="146"/>
      <c r="F18" s="151"/>
      <c r="G18" s="150"/>
      <c r="H18" s="150"/>
      <c r="I18" s="150"/>
      <c r="J18" s="150"/>
      <c r="K18" s="152"/>
      <c r="L18" s="153"/>
      <c r="M18" s="111"/>
      <c r="N18" s="111"/>
      <c r="O18" s="4"/>
      <c r="P18" s="4"/>
    </row>
    <row r="19" spans="1:16" s="5" customFormat="1" ht="15.95" customHeight="1" x14ac:dyDescent="0.2">
      <c r="A19" s="6" t="s">
        <v>486</v>
      </c>
      <c r="B19" s="64"/>
      <c r="C19" s="153"/>
      <c r="D19" s="154" t="s">
        <v>485</v>
      </c>
      <c r="E19" s="191" t="s">
        <v>486</v>
      </c>
      <c r="F19" s="191"/>
      <c r="G19" s="155"/>
      <c r="H19" s="155"/>
      <c r="I19" s="155"/>
      <c r="J19" s="155"/>
      <c r="K19" s="155"/>
      <c r="L19" s="156"/>
      <c r="M19" s="111"/>
      <c r="N19" s="111"/>
      <c r="O19" s="4"/>
      <c r="P19" s="4"/>
    </row>
    <row r="20" spans="1:16" s="66" customFormat="1" ht="3.95" customHeight="1" x14ac:dyDescent="0.2">
      <c r="A20" s="65"/>
      <c r="B20" s="65"/>
      <c r="C20" s="157"/>
      <c r="D20" s="158"/>
      <c r="E20" s="158"/>
      <c r="F20" s="158"/>
      <c r="G20" s="158"/>
      <c r="H20" s="158"/>
      <c r="I20" s="158"/>
      <c r="J20" s="158"/>
      <c r="K20" s="158"/>
      <c r="L20" s="158"/>
      <c r="M20" s="112"/>
      <c r="N20" s="112"/>
      <c r="O20" s="140"/>
      <c r="P20" s="140"/>
    </row>
    <row r="21" spans="1:16" s="5" customFormat="1" ht="30" customHeight="1" x14ac:dyDescent="0.25">
      <c r="C21" s="153"/>
      <c r="D21" s="159" t="s">
        <v>498</v>
      </c>
      <c r="E21" s="160"/>
      <c r="F21" s="161"/>
      <c r="G21" s="161"/>
      <c r="H21" s="161"/>
      <c r="I21" s="161"/>
      <c r="J21" s="160"/>
      <c r="K21" s="160"/>
      <c r="L21" s="162"/>
      <c r="M21" s="111"/>
      <c r="N21" s="111"/>
      <c r="O21" s="4"/>
      <c r="P21" s="4"/>
    </row>
    <row r="22" spans="1:16" s="66" customFormat="1" ht="3.95" customHeight="1" x14ac:dyDescent="0.25">
      <c r="C22" s="157"/>
      <c r="D22" s="163"/>
      <c r="E22" s="164"/>
      <c r="F22" s="165"/>
      <c r="G22" s="165"/>
      <c r="H22" s="165"/>
      <c r="I22" s="165"/>
      <c r="J22" s="164"/>
      <c r="K22" s="164"/>
      <c r="L22" s="166"/>
      <c r="M22" s="112"/>
      <c r="N22" s="112"/>
      <c r="O22" s="140"/>
      <c r="P22" s="140"/>
    </row>
    <row r="23" spans="1:16" s="5" customFormat="1" ht="30" customHeight="1" x14ac:dyDescent="0.2">
      <c r="C23" s="149"/>
      <c r="D23" s="193" t="s">
        <v>1229</v>
      </c>
      <c r="E23" s="193"/>
      <c r="F23" s="193"/>
      <c r="G23" s="193"/>
      <c r="H23" s="193"/>
      <c r="I23" s="193"/>
      <c r="J23" s="193"/>
      <c r="K23" s="193"/>
      <c r="L23" s="193"/>
      <c r="M23" s="111"/>
      <c r="N23" s="111"/>
      <c r="O23" s="4"/>
      <c r="P23" s="4"/>
    </row>
    <row r="24" spans="1:16" s="5" customFormat="1" ht="15.95" customHeight="1" x14ac:dyDescent="0.2">
      <c r="A24" s="21"/>
      <c r="B24" s="67"/>
      <c r="D24" s="76" t="s">
        <v>507</v>
      </c>
      <c r="E24" s="77"/>
      <c r="F24" s="77"/>
      <c r="G24" s="77"/>
      <c r="H24" s="77"/>
      <c r="I24" s="77"/>
      <c r="J24" s="77"/>
      <c r="K24" s="73"/>
      <c r="L24" s="22"/>
      <c r="M24" s="111"/>
      <c r="N24" s="111"/>
      <c r="O24" s="4"/>
      <c r="P24" s="4"/>
    </row>
    <row r="25" spans="1:16" s="5" customFormat="1" ht="45" customHeight="1" x14ac:dyDescent="0.2">
      <c r="A25" s="25" t="s">
        <v>213</v>
      </c>
      <c r="B25" s="26"/>
      <c r="D25" s="68" t="s">
        <v>523</v>
      </c>
      <c r="E25" s="168" t="s">
        <v>524</v>
      </c>
      <c r="F25" s="168"/>
      <c r="G25" s="135" t="s">
        <v>1225</v>
      </c>
      <c r="H25" s="135" t="s">
        <v>1226</v>
      </c>
      <c r="I25" s="135" t="s">
        <v>1227</v>
      </c>
      <c r="J25" s="72"/>
      <c r="K25" s="70" t="str">
        <f t="shared" ref="K25:K29" si="0">N25</f>
        <v/>
      </c>
      <c r="L25" s="5" t="s">
        <v>490</v>
      </c>
      <c r="M25" s="111" t="str">
        <f>IF(H25="X",2,"")</f>
        <v/>
      </c>
      <c r="N25" s="111" t="str">
        <f>IF(H25="X","Por favor justifique su Concepto","")</f>
        <v/>
      </c>
      <c r="O25" s="4"/>
      <c r="P25" s="4"/>
    </row>
    <row r="26" spans="1:16" s="5" customFormat="1" ht="30" customHeight="1" x14ac:dyDescent="0.2">
      <c r="A26" s="23" t="s">
        <v>233</v>
      </c>
      <c r="B26" s="24"/>
      <c r="D26" s="18" t="s">
        <v>528</v>
      </c>
      <c r="E26" s="173" t="s">
        <v>529</v>
      </c>
      <c r="F26" s="174"/>
      <c r="G26" s="135" t="s">
        <v>1225</v>
      </c>
      <c r="H26" s="135" t="s">
        <v>1226</v>
      </c>
      <c r="I26" s="135" t="s">
        <v>1227</v>
      </c>
      <c r="J26" s="72"/>
      <c r="K26" s="70" t="str">
        <f t="shared" si="0"/>
        <v/>
      </c>
      <c r="L26" s="5" t="s">
        <v>490</v>
      </c>
      <c r="M26" s="111" t="str">
        <f t="shared" ref="M26:M104" si="1">IF(H26="X",2,"")</f>
        <v/>
      </c>
      <c r="N26" s="111" t="str">
        <f t="shared" ref="N26:N104" si="2">IF(H26="X","Por favor justifique su Concepto","")</f>
        <v/>
      </c>
      <c r="O26" s="4"/>
      <c r="P26" s="4"/>
    </row>
    <row r="27" spans="1:16" s="5" customFormat="1" ht="30" customHeight="1" x14ac:dyDescent="0.2">
      <c r="A27" s="25" t="s">
        <v>281</v>
      </c>
      <c r="B27" s="26"/>
      <c r="D27" s="68" t="s">
        <v>530</v>
      </c>
      <c r="E27" s="171" t="s">
        <v>531</v>
      </c>
      <c r="F27" s="172"/>
      <c r="G27" s="135" t="s">
        <v>1225</v>
      </c>
      <c r="H27" s="135" t="s">
        <v>1226</v>
      </c>
      <c r="I27" s="135" t="s">
        <v>1227</v>
      </c>
      <c r="J27" s="72"/>
      <c r="K27" s="70" t="str">
        <f t="shared" si="0"/>
        <v/>
      </c>
      <c r="L27" s="5" t="s">
        <v>490</v>
      </c>
      <c r="M27" s="111" t="str">
        <f t="shared" si="1"/>
        <v/>
      </c>
      <c r="N27" s="111" t="str">
        <f t="shared" si="2"/>
        <v/>
      </c>
      <c r="O27" s="4"/>
      <c r="P27" s="4"/>
    </row>
    <row r="28" spans="1:16" s="5" customFormat="1" ht="20.100000000000001" customHeight="1" x14ac:dyDescent="0.2">
      <c r="A28" s="23" t="s">
        <v>423</v>
      </c>
      <c r="B28" s="24"/>
      <c r="D28" s="18" t="s">
        <v>533</v>
      </c>
      <c r="E28" s="173" t="s">
        <v>534</v>
      </c>
      <c r="F28" s="174"/>
      <c r="G28" s="135" t="s">
        <v>1225</v>
      </c>
      <c r="H28" s="135" t="s">
        <v>1226</v>
      </c>
      <c r="I28" s="135" t="s">
        <v>1227</v>
      </c>
      <c r="J28" s="72"/>
      <c r="K28" s="70" t="str">
        <f t="shared" si="0"/>
        <v/>
      </c>
      <c r="L28" s="5" t="s">
        <v>490</v>
      </c>
      <c r="M28" s="111" t="str">
        <f t="shared" si="1"/>
        <v/>
      </c>
      <c r="N28" s="111" t="str">
        <f t="shared" si="2"/>
        <v/>
      </c>
      <c r="O28" s="4"/>
      <c r="P28" s="4"/>
    </row>
    <row r="29" spans="1:16" s="5" customFormat="1" ht="30" customHeight="1" x14ac:dyDescent="0.2">
      <c r="A29" s="25" t="s">
        <v>437</v>
      </c>
      <c r="B29" s="26"/>
      <c r="D29" s="68" t="s">
        <v>536</v>
      </c>
      <c r="E29" s="171" t="s">
        <v>537</v>
      </c>
      <c r="F29" s="172"/>
      <c r="G29" s="135" t="s">
        <v>1225</v>
      </c>
      <c r="H29" s="135" t="s">
        <v>1226</v>
      </c>
      <c r="I29" s="135" t="s">
        <v>1227</v>
      </c>
      <c r="J29" s="72"/>
      <c r="K29" s="70" t="str">
        <f t="shared" si="0"/>
        <v/>
      </c>
      <c r="L29" s="5" t="s">
        <v>490</v>
      </c>
      <c r="M29" s="111" t="str">
        <f t="shared" si="1"/>
        <v/>
      </c>
      <c r="N29" s="111" t="str">
        <f t="shared" si="2"/>
        <v/>
      </c>
      <c r="O29" s="4"/>
      <c r="P29" s="4"/>
    </row>
    <row r="30" spans="1:16" s="5" customFormat="1" ht="15.95" customHeight="1" x14ac:dyDescent="0.2">
      <c r="A30" s="28"/>
      <c r="B30" s="29"/>
      <c r="D30" s="76" t="s">
        <v>508</v>
      </c>
      <c r="E30" s="77"/>
      <c r="F30" s="77"/>
      <c r="G30" s="77"/>
      <c r="H30" s="77"/>
      <c r="I30" s="77"/>
      <c r="J30" s="77"/>
      <c r="K30" s="73"/>
      <c r="L30" s="22" t="s">
        <v>490</v>
      </c>
      <c r="M30" s="111" t="str">
        <f t="shared" si="1"/>
        <v/>
      </c>
      <c r="N30" s="111" t="str">
        <f t="shared" si="2"/>
        <v/>
      </c>
      <c r="O30" s="4"/>
      <c r="P30" s="4"/>
    </row>
    <row r="31" spans="1:16" s="5" customFormat="1" ht="20.100000000000001" customHeight="1" x14ac:dyDescent="0.2">
      <c r="A31" s="25" t="s">
        <v>7</v>
      </c>
      <c r="B31" s="26"/>
      <c r="D31" s="68" t="s">
        <v>539</v>
      </c>
      <c r="E31" s="168" t="s">
        <v>540</v>
      </c>
      <c r="F31" s="168"/>
      <c r="G31" s="135" t="s">
        <v>1225</v>
      </c>
      <c r="H31" s="135" t="s">
        <v>1226</v>
      </c>
      <c r="I31" s="135" t="s">
        <v>1227</v>
      </c>
      <c r="J31" s="72"/>
      <c r="K31" s="70" t="str">
        <f t="shared" ref="K31:K68" si="3">N31</f>
        <v/>
      </c>
      <c r="L31" s="5" t="s">
        <v>490</v>
      </c>
      <c r="M31" s="111" t="str">
        <f t="shared" si="1"/>
        <v/>
      </c>
      <c r="N31" s="111" t="str">
        <f t="shared" si="2"/>
        <v/>
      </c>
      <c r="O31" s="4"/>
      <c r="P31" s="4"/>
    </row>
    <row r="32" spans="1:16" s="5" customFormat="1" ht="20.100000000000001" customHeight="1" x14ac:dyDescent="0.2">
      <c r="A32" s="23" t="s">
        <v>75</v>
      </c>
      <c r="B32" s="24"/>
      <c r="D32" s="18" t="s">
        <v>542</v>
      </c>
      <c r="E32" s="167" t="s">
        <v>543</v>
      </c>
      <c r="F32" s="167"/>
      <c r="G32" s="135" t="s">
        <v>1225</v>
      </c>
      <c r="H32" s="135" t="s">
        <v>1226</v>
      </c>
      <c r="I32" s="135" t="s">
        <v>1227</v>
      </c>
      <c r="J32" s="72"/>
      <c r="K32" s="70" t="str">
        <f t="shared" si="3"/>
        <v/>
      </c>
      <c r="L32" s="5" t="s">
        <v>490</v>
      </c>
      <c r="M32" s="111" t="str">
        <f t="shared" si="1"/>
        <v/>
      </c>
      <c r="N32" s="111" t="str">
        <f t="shared" si="2"/>
        <v/>
      </c>
      <c r="O32" s="4"/>
      <c r="P32" s="4"/>
    </row>
    <row r="33" spans="1:16" s="5" customFormat="1" ht="20.100000000000001" customHeight="1" x14ac:dyDescent="0.2">
      <c r="A33" s="25" t="s">
        <v>125</v>
      </c>
      <c r="B33" s="26"/>
      <c r="D33" s="68" t="s">
        <v>544</v>
      </c>
      <c r="E33" s="168" t="s">
        <v>545</v>
      </c>
      <c r="F33" s="168"/>
      <c r="G33" s="135" t="s">
        <v>1225</v>
      </c>
      <c r="H33" s="135" t="s">
        <v>1226</v>
      </c>
      <c r="I33" s="135" t="s">
        <v>1227</v>
      </c>
      <c r="J33" s="72"/>
      <c r="K33" s="70" t="str">
        <f t="shared" si="3"/>
        <v/>
      </c>
      <c r="L33" s="5" t="s">
        <v>490</v>
      </c>
      <c r="M33" s="111" t="str">
        <f t="shared" si="1"/>
        <v/>
      </c>
      <c r="N33" s="111" t="str">
        <f t="shared" si="2"/>
        <v/>
      </c>
      <c r="O33" s="4"/>
      <c r="P33" s="4"/>
    </row>
    <row r="34" spans="1:16" s="5" customFormat="1" ht="30" customHeight="1" x14ac:dyDescent="0.2">
      <c r="A34" s="23" t="s">
        <v>129</v>
      </c>
      <c r="B34" s="24"/>
      <c r="D34" s="18" t="s">
        <v>546</v>
      </c>
      <c r="E34" s="167" t="s">
        <v>547</v>
      </c>
      <c r="F34" s="167"/>
      <c r="G34" s="135" t="s">
        <v>1225</v>
      </c>
      <c r="H34" s="135" t="s">
        <v>1226</v>
      </c>
      <c r="I34" s="135" t="s">
        <v>1227</v>
      </c>
      <c r="J34" s="72"/>
      <c r="K34" s="70" t="str">
        <f t="shared" si="3"/>
        <v/>
      </c>
      <c r="L34" s="5" t="s">
        <v>490</v>
      </c>
      <c r="M34" s="111" t="str">
        <f t="shared" si="1"/>
        <v/>
      </c>
      <c r="N34" s="111" t="str">
        <f t="shared" si="2"/>
        <v/>
      </c>
      <c r="O34" s="4"/>
      <c r="P34" s="4"/>
    </row>
    <row r="35" spans="1:16" s="5" customFormat="1" ht="30" customHeight="1" x14ac:dyDescent="0.2">
      <c r="A35" s="25" t="s">
        <v>295</v>
      </c>
      <c r="B35" s="26"/>
      <c r="D35" s="68" t="s">
        <v>548</v>
      </c>
      <c r="E35" s="168" t="s">
        <v>549</v>
      </c>
      <c r="F35" s="168"/>
      <c r="G35" s="135" t="s">
        <v>1225</v>
      </c>
      <c r="H35" s="135" t="s">
        <v>1226</v>
      </c>
      <c r="I35" s="135" t="s">
        <v>1227</v>
      </c>
      <c r="J35" s="72"/>
      <c r="K35" s="70" t="str">
        <f t="shared" si="3"/>
        <v/>
      </c>
      <c r="L35" s="5" t="s">
        <v>490</v>
      </c>
      <c r="M35" s="111" t="str">
        <f t="shared" si="1"/>
        <v/>
      </c>
      <c r="N35" s="111" t="str">
        <f t="shared" si="2"/>
        <v/>
      </c>
      <c r="O35" s="4"/>
      <c r="P35" s="4"/>
    </row>
    <row r="36" spans="1:16" s="5" customFormat="1" ht="20.100000000000001" customHeight="1" x14ac:dyDescent="0.2">
      <c r="A36" s="25"/>
      <c r="B36" s="26"/>
      <c r="D36" s="18" t="s">
        <v>550</v>
      </c>
      <c r="E36" s="167" t="s">
        <v>551</v>
      </c>
      <c r="F36" s="167"/>
      <c r="G36" s="135" t="s">
        <v>1225</v>
      </c>
      <c r="H36" s="135" t="s">
        <v>1226</v>
      </c>
      <c r="I36" s="135" t="s">
        <v>1227</v>
      </c>
      <c r="J36" s="72"/>
      <c r="K36" s="70"/>
      <c r="M36" s="111" t="str">
        <f t="shared" si="1"/>
        <v/>
      </c>
      <c r="N36" s="111" t="str">
        <f t="shared" si="2"/>
        <v/>
      </c>
      <c r="O36" s="4"/>
      <c r="P36" s="4"/>
    </row>
    <row r="37" spans="1:16" s="5" customFormat="1" ht="30" customHeight="1" x14ac:dyDescent="0.2">
      <c r="A37" s="25"/>
      <c r="B37" s="26"/>
      <c r="D37" s="68" t="s">
        <v>552</v>
      </c>
      <c r="E37" s="168" t="s">
        <v>553</v>
      </c>
      <c r="F37" s="168"/>
      <c r="G37" s="135" t="s">
        <v>1225</v>
      </c>
      <c r="H37" s="135" t="s">
        <v>1226</v>
      </c>
      <c r="I37" s="135" t="s">
        <v>1227</v>
      </c>
      <c r="J37" s="72"/>
      <c r="K37" s="70"/>
      <c r="M37" s="111" t="str">
        <f t="shared" si="1"/>
        <v/>
      </c>
      <c r="N37" s="111" t="str">
        <f t="shared" si="2"/>
        <v/>
      </c>
      <c r="O37" s="4"/>
      <c r="P37" s="4"/>
    </row>
    <row r="38" spans="1:16" s="5" customFormat="1" ht="30" customHeight="1" x14ac:dyDescent="0.2">
      <c r="A38" s="25"/>
      <c r="B38" s="26"/>
      <c r="D38" s="18" t="s">
        <v>555</v>
      </c>
      <c r="E38" s="167" t="s">
        <v>556</v>
      </c>
      <c r="F38" s="167"/>
      <c r="G38" s="135" t="s">
        <v>1225</v>
      </c>
      <c r="H38" s="135" t="s">
        <v>1226</v>
      </c>
      <c r="I38" s="135" t="s">
        <v>1227</v>
      </c>
      <c r="J38" s="72"/>
      <c r="K38" s="70"/>
      <c r="M38" s="111" t="str">
        <f t="shared" si="1"/>
        <v/>
      </c>
      <c r="N38" s="111" t="str">
        <f t="shared" si="2"/>
        <v/>
      </c>
      <c r="O38" s="4"/>
      <c r="P38" s="4"/>
    </row>
    <row r="39" spans="1:16" s="5" customFormat="1" ht="45" customHeight="1" x14ac:dyDescent="0.2">
      <c r="A39" s="25"/>
      <c r="B39" s="26"/>
      <c r="D39" s="68" t="s">
        <v>557</v>
      </c>
      <c r="E39" s="168" t="s">
        <v>558</v>
      </c>
      <c r="F39" s="168"/>
      <c r="G39" s="135" t="s">
        <v>1225</v>
      </c>
      <c r="H39" s="135" t="s">
        <v>1226</v>
      </c>
      <c r="I39" s="135" t="s">
        <v>1227</v>
      </c>
      <c r="J39" s="72"/>
      <c r="K39" s="70"/>
      <c r="M39" s="111" t="str">
        <f t="shared" si="1"/>
        <v/>
      </c>
      <c r="N39" s="111" t="str">
        <f t="shared" si="2"/>
        <v/>
      </c>
      <c r="O39" s="4"/>
      <c r="P39" s="4"/>
    </row>
    <row r="40" spans="1:16" s="5" customFormat="1" ht="30" customHeight="1" x14ac:dyDescent="0.2">
      <c r="A40" s="25"/>
      <c r="B40" s="26"/>
      <c r="D40" s="18" t="s">
        <v>559</v>
      </c>
      <c r="E40" s="167" t="s">
        <v>560</v>
      </c>
      <c r="F40" s="167"/>
      <c r="G40" s="135" t="s">
        <v>1225</v>
      </c>
      <c r="H40" s="135" t="s">
        <v>1226</v>
      </c>
      <c r="I40" s="135" t="s">
        <v>1227</v>
      </c>
      <c r="J40" s="72"/>
      <c r="K40" s="70"/>
      <c r="M40" s="111" t="str">
        <f t="shared" si="1"/>
        <v/>
      </c>
      <c r="N40" s="111" t="str">
        <f t="shared" si="2"/>
        <v/>
      </c>
      <c r="O40" s="4"/>
      <c r="P40" s="4"/>
    </row>
    <row r="41" spans="1:16" s="5" customFormat="1" ht="30" customHeight="1" x14ac:dyDescent="0.2">
      <c r="A41" s="25"/>
      <c r="B41" s="26"/>
      <c r="D41" s="68" t="s">
        <v>561</v>
      </c>
      <c r="E41" s="168" t="s">
        <v>562</v>
      </c>
      <c r="F41" s="168"/>
      <c r="G41" s="135" t="s">
        <v>1225</v>
      </c>
      <c r="H41" s="135" t="s">
        <v>1226</v>
      </c>
      <c r="I41" s="135" t="s">
        <v>1227</v>
      </c>
      <c r="J41" s="72"/>
      <c r="K41" s="70"/>
      <c r="M41" s="111" t="str">
        <f t="shared" si="1"/>
        <v/>
      </c>
      <c r="N41" s="111" t="str">
        <f t="shared" si="2"/>
        <v/>
      </c>
      <c r="O41" s="4"/>
      <c r="P41" s="4"/>
    </row>
    <row r="42" spans="1:16" s="5" customFormat="1" ht="30" customHeight="1" x14ac:dyDescent="0.2">
      <c r="A42" s="25"/>
      <c r="B42" s="26"/>
      <c r="D42" s="18" t="s">
        <v>563</v>
      </c>
      <c r="E42" s="167" t="s">
        <v>564</v>
      </c>
      <c r="F42" s="167"/>
      <c r="G42" s="135" t="s">
        <v>1225</v>
      </c>
      <c r="H42" s="135" t="s">
        <v>1226</v>
      </c>
      <c r="I42" s="135" t="s">
        <v>1227</v>
      </c>
      <c r="J42" s="72"/>
      <c r="K42" s="70"/>
      <c r="M42" s="111" t="str">
        <f t="shared" si="1"/>
        <v/>
      </c>
      <c r="N42" s="111" t="str">
        <f t="shared" si="2"/>
        <v/>
      </c>
      <c r="O42" s="4"/>
      <c r="P42" s="4"/>
    </row>
    <row r="43" spans="1:16" s="5" customFormat="1" ht="20.100000000000001" customHeight="1" x14ac:dyDescent="0.2">
      <c r="A43" s="25"/>
      <c r="B43" s="26"/>
      <c r="D43" s="68" t="s">
        <v>565</v>
      </c>
      <c r="E43" s="168" t="s">
        <v>566</v>
      </c>
      <c r="F43" s="168"/>
      <c r="G43" s="135" t="s">
        <v>1225</v>
      </c>
      <c r="H43" s="135" t="s">
        <v>1226</v>
      </c>
      <c r="I43" s="135" t="s">
        <v>1227</v>
      </c>
      <c r="J43" s="72"/>
      <c r="K43" s="70"/>
      <c r="M43" s="111" t="str">
        <f t="shared" si="1"/>
        <v/>
      </c>
      <c r="N43" s="111" t="str">
        <f t="shared" si="2"/>
        <v/>
      </c>
      <c r="O43" s="4"/>
      <c r="P43" s="4"/>
    </row>
    <row r="44" spans="1:16" s="5" customFormat="1" ht="30" customHeight="1" x14ac:dyDescent="0.2">
      <c r="A44" s="25"/>
      <c r="B44" s="26"/>
      <c r="D44" s="18" t="s">
        <v>567</v>
      </c>
      <c r="E44" s="167" t="s">
        <v>568</v>
      </c>
      <c r="F44" s="167"/>
      <c r="G44" s="135" t="s">
        <v>1225</v>
      </c>
      <c r="H44" s="135" t="s">
        <v>1226</v>
      </c>
      <c r="I44" s="135" t="s">
        <v>1227</v>
      </c>
      <c r="J44" s="72"/>
      <c r="K44" s="70"/>
      <c r="M44" s="111" t="str">
        <f t="shared" si="1"/>
        <v/>
      </c>
      <c r="N44" s="111" t="str">
        <f t="shared" si="2"/>
        <v/>
      </c>
      <c r="O44" s="4"/>
      <c r="P44" s="4"/>
    </row>
    <row r="45" spans="1:16" s="5" customFormat="1" ht="30" customHeight="1" x14ac:dyDescent="0.2">
      <c r="A45" s="25"/>
      <c r="B45" s="26"/>
      <c r="D45" s="68" t="s">
        <v>569</v>
      </c>
      <c r="E45" s="168" t="s">
        <v>570</v>
      </c>
      <c r="F45" s="168"/>
      <c r="G45" s="135" t="s">
        <v>1225</v>
      </c>
      <c r="H45" s="135" t="s">
        <v>1226</v>
      </c>
      <c r="I45" s="135" t="s">
        <v>1227</v>
      </c>
      <c r="J45" s="72"/>
      <c r="K45" s="70"/>
      <c r="M45" s="111" t="str">
        <f t="shared" si="1"/>
        <v/>
      </c>
      <c r="N45" s="111" t="str">
        <f t="shared" si="2"/>
        <v/>
      </c>
      <c r="O45" s="4"/>
      <c r="P45" s="4"/>
    </row>
    <row r="46" spans="1:16" s="5" customFormat="1" ht="30" customHeight="1" x14ac:dyDescent="0.2">
      <c r="A46" s="25"/>
      <c r="B46" s="26"/>
      <c r="D46" s="18" t="s">
        <v>571</v>
      </c>
      <c r="E46" s="167" t="s">
        <v>572</v>
      </c>
      <c r="F46" s="167"/>
      <c r="G46" s="135" t="s">
        <v>1225</v>
      </c>
      <c r="H46" s="135" t="s">
        <v>1226</v>
      </c>
      <c r="I46" s="135" t="s">
        <v>1227</v>
      </c>
      <c r="J46" s="72"/>
      <c r="K46" s="70"/>
      <c r="M46" s="111" t="str">
        <f t="shared" si="1"/>
        <v/>
      </c>
      <c r="N46" s="111" t="str">
        <f t="shared" si="2"/>
        <v/>
      </c>
      <c r="O46" s="4"/>
      <c r="P46" s="4"/>
    </row>
    <row r="47" spans="1:16" s="5" customFormat="1" ht="30" customHeight="1" x14ac:dyDescent="0.2">
      <c r="A47" s="25"/>
      <c r="B47" s="26"/>
      <c r="D47" s="68" t="s">
        <v>573</v>
      </c>
      <c r="E47" s="168" t="s">
        <v>574</v>
      </c>
      <c r="F47" s="168"/>
      <c r="G47" s="135" t="s">
        <v>1225</v>
      </c>
      <c r="H47" s="135" t="s">
        <v>1226</v>
      </c>
      <c r="I47" s="135" t="s">
        <v>1227</v>
      </c>
      <c r="J47" s="72"/>
      <c r="K47" s="70"/>
      <c r="M47" s="111" t="str">
        <f t="shared" si="1"/>
        <v/>
      </c>
      <c r="N47" s="111" t="str">
        <f t="shared" si="2"/>
        <v/>
      </c>
      <c r="O47" s="4"/>
      <c r="P47" s="4"/>
    </row>
    <row r="48" spans="1:16" s="5" customFormat="1" ht="30" customHeight="1" x14ac:dyDescent="0.2">
      <c r="A48" s="25"/>
      <c r="B48" s="26"/>
      <c r="D48" s="18" t="s">
        <v>575</v>
      </c>
      <c r="E48" s="167" t="s">
        <v>576</v>
      </c>
      <c r="F48" s="167"/>
      <c r="G48" s="135" t="s">
        <v>1225</v>
      </c>
      <c r="H48" s="135" t="s">
        <v>1226</v>
      </c>
      <c r="I48" s="135" t="s">
        <v>1227</v>
      </c>
      <c r="J48" s="72"/>
      <c r="K48" s="70"/>
      <c r="M48" s="111" t="str">
        <f t="shared" si="1"/>
        <v/>
      </c>
      <c r="N48" s="111" t="str">
        <f t="shared" si="2"/>
        <v/>
      </c>
      <c r="O48" s="4"/>
      <c r="P48" s="4"/>
    </row>
    <row r="49" spans="1:16" s="5" customFormat="1" ht="30" customHeight="1" x14ac:dyDescent="0.2">
      <c r="A49" s="25"/>
      <c r="B49" s="26"/>
      <c r="D49" s="68" t="s">
        <v>577</v>
      </c>
      <c r="E49" s="168" t="s">
        <v>578</v>
      </c>
      <c r="F49" s="168"/>
      <c r="G49" s="135" t="s">
        <v>1225</v>
      </c>
      <c r="H49" s="135" t="s">
        <v>1226</v>
      </c>
      <c r="I49" s="135" t="s">
        <v>1227</v>
      </c>
      <c r="J49" s="72"/>
      <c r="K49" s="70"/>
      <c r="M49" s="111" t="str">
        <f t="shared" si="1"/>
        <v/>
      </c>
      <c r="N49" s="111" t="str">
        <f t="shared" si="2"/>
        <v/>
      </c>
      <c r="O49" s="4"/>
      <c r="P49" s="4"/>
    </row>
    <row r="50" spans="1:16" s="5" customFormat="1" ht="20.100000000000001" customHeight="1" x14ac:dyDescent="0.2">
      <c r="A50" s="25"/>
      <c r="B50" s="26"/>
      <c r="D50" s="18" t="s">
        <v>579</v>
      </c>
      <c r="E50" s="167" t="s">
        <v>580</v>
      </c>
      <c r="F50" s="167"/>
      <c r="G50" s="135" t="s">
        <v>1225</v>
      </c>
      <c r="H50" s="135" t="s">
        <v>1226</v>
      </c>
      <c r="I50" s="135" t="s">
        <v>1227</v>
      </c>
      <c r="J50" s="72"/>
      <c r="K50" s="70"/>
      <c r="M50" s="111" t="str">
        <f t="shared" si="1"/>
        <v/>
      </c>
      <c r="N50" s="111" t="str">
        <f t="shared" si="2"/>
        <v/>
      </c>
      <c r="O50" s="4"/>
      <c r="P50" s="4"/>
    </row>
    <row r="51" spans="1:16" s="5" customFormat="1" ht="30" customHeight="1" x14ac:dyDescent="0.2">
      <c r="A51" s="25"/>
      <c r="B51" s="26"/>
      <c r="D51" s="68" t="s">
        <v>581</v>
      </c>
      <c r="E51" s="168" t="s">
        <v>582</v>
      </c>
      <c r="F51" s="168"/>
      <c r="G51" s="135" t="s">
        <v>1225</v>
      </c>
      <c r="H51" s="135" t="s">
        <v>1226</v>
      </c>
      <c r="I51" s="135" t="s">
        <v>1227</v>
      </c>
      <c r="J51" s="72"/>
      <c r="K51" s="70"/>
      <c r="M51" s="111" t="str">
        <f t="shared" si="1"/>
        <v/>
      </c>
      <c r="N51" s="111" t="str">
        <f t="shared" si="2"/>
        <v/>
      </c>
      <c r="O51" s="4"/>
      <c r="P51" s="4"/>
    </row>
    <row r="52" spans="1:16" s="5" customFormat="1" ht="20.100000000000001" customHeight="1" x14ac:dyDescent="0.2">
      <c r="A52" s="25"/>
      <c r="B52" s="26"/>
      <c r="D52" s="18" t="s">
        <v>583</v>
      </c>
      <c r="E52" s="167" t="s">
        <v>584</v>
      </c>
      <c r="F52" s="167"/>
      <c r="G52" s="135" t="s">
        <v>1225</v>
      </c>
      <c r="H52" s="135" t="s">
        <v>1226</v>
      </c>
      <c r="I52" s="135" t="s">
        <v>1227</v>
      </c>
      <c r="J52" s="72"/>
      <c r="K52" s="70"/>
      <c r="M52" s="111" t="str">
        <f t="shared" si="1"/>
        <v/>
      </c>
      <c r="N52" s="111" t="str">
        <f t="shared" si="2"/>
        <v/>
      </c>
      <c r="O52" s="4"/>
      <c r="P52" s="4"/>
    </row>
    <row r="53" spans="1:16" s="5" customFormat="1" ht="20.100000000000001" customHeight="1" x14ac:dyDescent="0.2">
      <c r="A53" s="25"/>
      <c r="B53" s="26"/>
      <c r="D53" s="68" t="s">
        <v>586</v>
      </c>
      <c r="E53" s="168" t="s">
        <v>587</v>
      </c>
      <c r="F53" s="168"/>
      <c r="G53" s="135" t="s">
        <v>1225</v>
      </c>
      <c r="H53" s="135" t="s">
        <v>1226</v>
      </c>
      <c r="I53" s="135" t="s">
        <v>1227</v>
      </c>
      <c r="J53" s="72"/>
      <c r="K53" s="70"/>
      <c r="M53" s="111" t="str">
        <f t="shared" si="1"/>
        <v/>
      </c>
      <c r="N53" s="111" t="str">
        <f t="shared" si="2"/>
        <v/>
      </c>
      <c r="O53" s="4"/>
      <c r="P53" s="4"/>
    </row>
    <row r="54" spans="1:16" s="5" customFormat="1" ht="20.100000000000001" customHeight="1" x14ac:dyDescent="0.2">
      <c r="A54" s="25"/>
      <c r="B54" s="26"/>
      <c r="D54" s="18" t="s">
        <v>588</v>
      </c>
      <c r="E54" s="167" t="s">
        <v>589</v>
      </c>
      <c r="F54" s="167"/>
      <c r="G54" s="135" t="s">
        <v>1225</v>
      </c>
      <c r="H54" s="135" t="s">
        <v>1226</v>
      </c>
      <c r="I54" s="135" t="s">
        <v>1227</v>
      </c>
      <c r="J54" s="72"/>
      <c r="K54" s="70"/>
      <c r="M54" s="111" t="str">
        <f t="shared" si="1"/>
        <v/>
      </c>
      <c r="N54" s="111" t="str">
        <f t="shared" si="2"/>
        <v/>
      </c>
      <c r="O54" s="4"/>
      <c r="P54" s="4"/>
    </row>
    <row r="55" spans="1:16" s="5" customFormat="1" ht="45" customHeight="1" x14ac:dyDescent="0.2">
      <c r="A55" s="25"/>
      <c r="B55" s="26"/>
      <c r="D55" s="68" t="s">
        <v>590</v>
      </c>
      <c r="E55" s="168" t="s">
        <v>591</v>
      </c>
      <c r="F55" s="168"/>
      <c r="G55" s="135" t="s">
        <v>1225</v>
      </c>
      <c r="H55" s="135" t="s">
        <v>1226</v>
      </c>
      <c r="I55" s="135" t="s">
        <v>1227</v>
      </c>
      <c r="J55" s="72"/>
      <c r="K55" s="70"/>
      <c r="M55" s="111" t="str">
        <f t="shared" si="1"/>
        <v/>
      </c>
      <c r="N55" s="111" t="str">
        <f t="shared" si="2"/>
        <v/>
      </c>
      <c r="O55" s="4"/>
      <c r="P55" s="4"/>
    </row>
    <row r="56" spans="1:16" s="5" customFormat="1" ht="30" customHeight="1" x14ac:dyDescent="0.2">
      <c r="A56" s="25"/>
      <c r="B56" s="26"/>
      <c r="D56" s="18" t="s">
        <v>593</v>
      </c>
      <c r="E56" s="167" t="s">
        <v>594</v>
      </c>
      <c r="F56" s="167"/>
      <c r="G56" s="135" t="s">
        <v>1225</v>
      </c>
      <c r="H56" s="135" t="s">
        <v>1226</v>
      </c>
      <c r="I56" s="135" t="s">
        <v>1227</v>
      </c>
      <c r="J56" s="72"/>
      <c r="K56" s="70"/>
      <c r="M56" s="111" t="str">
        <f t="shared" si="1"/>
        <v/>
      </c>
      <c r="N56" s="111" t="str">
        <f t="shared" si="2"/>
        <v/>
      </c>
      <c r="O56" s="4"/>
      <c r="P56" s="4"/>
    </row>
    <row r="57" spans="1:16" s="5" customFormat="1" ht="30" customHeight="1" x14ac:dyDescent="0.2">
      <c r="A57" s="25"/>
      <c r="B57" s="26"/>
      <c r="D57" s="68" t="s">
        <v>595</v>
      </c>
      <c r="E57" s="168" t="s">
        <v>596</v>
      </c>
      <c r="F57" s="168"/>
      <c r="G57" s="135" t="s">
        <v>1225</v>
      </c>
      <c r="H57" s="135" t="s">
        <v>1226</v>
      </c>
      <c r="I57" s="135" t="s">
        <v>1227</v>
      </c>
      <c r="J57" s="72"/>
      <c r="K57" s="70"/>
      <c r="M57" s="111" t="str">
        <f t="shared" si="1"/>
        <v/>
      </c>
      <c r="N57" s="111" t="str">
        <f t="shared" si="2"/>
        <v/>
      </c>
      <c r="O57" s="4"/>
      <c r="P57" s="4"/>
    </row>
    <row r="58" spans="1:16" s="5" customFormat="1" ht="30" customHeight="1" x14ac:dyDescent="0.2">
      <c r="A58" s="25"/>
      <c r="B58" s="26"/>
      <c r="D58" s="18" t="s">
        <v>597</v>
      </c>
      <c r="E58" s="167" t="s">
        <v>598</v>
      </c>
      <c r="F58" s="167"/>
      <c r="G58" s="135" t="s">
        <v>1225</v>
      </c>
      <c r="H58" s="135" t="s">
        <v>1226</v>
      </c>
      <c r="I58" s="135" t="s">
        <v>1227</v>
      </c>
      <c r="J58" s="72"/>
      <c r="K58" s="70"/>
      <c r="M58" s="111" t="str">
        <f t="shared" si="1"/>
        <v/>
      </c>
      <c r="N58" s="111" t="str">
        <f t="shared" si="2"/>
        <v/>
      </c>
      <c r="O58" s="4"/>
      <c r="P58" s="4"/>
    </row>
    <row r="59" spans="1:16" s="5" customFormat="1" ht="30" customHeight="1" x14ac:dyDescent="0.2">
      <c r="A59" s="25"/>
      <c r="B59" s="26"/>
      <c r="D59" s="68" t="s">
        <v>599</v>
      </c>
      <c r="E59" s="168" t="s">
        <v>600</v>
      </c>
      <c r="F59" s="168"/>
      <c r="G59" s="135" t="s">
        <v>1225</v>
      </c>
      <c r="H59" s="135" t="s">
        <v>1226</v>
      </c>
      <c r="I59" s="135" t="s">
        <v>1227</v>
      </c>
      <c r="J59" s="72"/>
      <c r="K59" s="70"/>
      <c r="M59" s="111" t="str">
        <f t="shared" si="1"/>
        <v/>
      </c>
      <c r="N59" s="111" t="str">
        <f t="shared" si="2"/>
        <v/>
      </c>
      <c r="O59" s="4"/>
      <c r="P59" s="4"/>
    </row>
    <row r="60" spans="1:16" s="5" customFormat="1" ht="45" customHeight="1" x14ac:dyDescent="0.2">
      <c r="A60" s="25"/>
      <c r="B60" s="26"/>
      <c r="D60" s="18" t="s">
        <v>601</v>
      </c>
      <c r="E60" s="167" t="s">
        <v>602</v>
      </c>
      <c r="F60" s="167"/>
      <c r="G60" s="135" t="s">
        <v>1225</v>
      </c>
      <c r="H60" s="135" t="s">
        <v>1226</v>
      </c>
      <c r="I60" s="135" t="s">
        <v>1227</v>
      </c>
      <c r="J60" s="72"/>
      <c r="K60" s="70"/>
      <c r="M60" s="111" t="str">
        <f t="shared" si="1"/>
        <v/>
      </c>
      <c r="N60" s="111" t="str">
        <f t="shared" si="2"/>
        <v/>
      </c>
      <c r="O60" s="4"/>
      <c r="P60" s="4"/>
    </row>
    <row r="61" spans="1:16" s="5" customFormat="1" ht="30" customHeight="1" x14ac:dyDescent="0.2">
      <c r="A61" s="25"/>
      <c r="B61" s="26"/>
      <c r="D61" s="68" t="s">
        <v>603</v>
      </c>
      <c r="E61" s="168" t="s">
        <v>604</v>
      </c>
      <c r="F61" s="168"/>
      <c r="G61" s="135" t="s">
        <v>1225</v>
      </c>
      <c r="H61" s="135" t="s">
        <v>1226</v>
      </c>
      <c r="I61" s="135" t="s">
        <v>1227</v>
      </c>
      <c r="J61" s="72"/>
      <c r="K61" s="70"/>
      <c r="M61" s="111" t="str">
        <f t="shared" si="1"/>
        <v/>
      </c>
      <c r="N61" s="111" t="str">
        <f t="shared" si="2"/>
        <v/>
      </c>
      <c r="O61" s="4"/>
      <c r="P61" s="4"/>
    </row>
    <row r="62" spans="1:16" s="5" customFormat="1" ht="30" customHeight="1" x14ac:dyDescent="0.2">
      <c r="A62" s="25"/>
      <c r="B62" s="26"/>
      <c r="D62" s="18" t="s">
        <v>605</v>
      </c>
      <c r="E62" s="167" t="s">
        <v>606</v>
      </c>
      <c r="F62" s="167"/>
      <c r="G62" s="135" t="s">
        <v>1225</v>
      </c>
      <c r="H62" s="135" t="s">
        <v>1226</v>
      </c>
      <c r="I62" s="135" t="s">
        <v>1227</v>
      </c>
      <c r="J62" s="72"/>
      <c r="K62" s="70"/>
      <c r="M62" s="111" t="str">
        <f t="shared" si="1"/>
        <v/>
      </c>
      <c r="N62" s="111" t="str">
        <f t="shared" si="2"/>
        <v/>
      </c>
      <c r="O62" s="4"/>
      <c r="P62" s="4"/>
    </row>
    <row r="63" spans="1:16" s="5" customFormat="1" ht="20.100000000000001" customHeight="1" x14ac:dyDescent="0.2">
      <c r="A63" s="25"/>
      <c r="B63" s="26"/>
      <c r="D63" s="68" t="s">
        <v>607</v>
      </c>
      <c r="E63" s="168" t="s">
        <v>608</v>
      </c>
      <c r="F63" s="168"/>
      <c r="G63" s="135" t="s">
        <v>1225</v>
      </c>
      <c r="H63" s="135" t="s">
        <v>1226</v>
      </c>
      <c r="I63" s="135" t="s">
        <v>1227</v>
      </c>
      <c r="J63" s="72"/>
      <c r="K63" s="70"/>
      <c r="M63" s="111" t="str">
        <f t="shared" si="1"/>
        <v/>
      </c>
      <c r="N63" s="111" t="str">
        <f t="shared" si="2"/>
        <v/>
      </c>
      <c r="O63" s="4"/>
      <c r="P63" s="4"/>
    </row>
    <row r="64" spans="1:16" s="5" customFormat="1" ht="30" customHeight="1" x14ac:dyDescent="0.2">
      <c r="A64" s="25"/>
      <c r="B64" s="26"/>
      <c r="D64" s="18" t="s">
        <v>609</v>
      </c>
      <c r="E64" s="167" t="s">
        <v>610</v>
      </c>
      <c r="F64" s="167"/>
      <c r="G64" s="135" t="s">
        <v>1225</v>
      </c>
      <c r="H64" s="135" t="s">
        <v>1226</v>
      </c>
      <c r="I64" s="135" t="s">
        <v>1227</v>
      </c>
      <c r="J64" s="72"/>
      <c r="K64" s="70"/>
      <c r="M64" s="111" t="str">
        <f t="shared" si="1"/>
        <v/>
      </c>
      <c r="N64" s="111" t="str">
        <f t="shared" si="2"/>
        <v/>
      </c>
      <c r="O64" s="4"/>
      <c r="P64" s="4"/>
    </row>
    <row r="65" spans="1:16" s="5" customFormat="1" ht="20.100000000000001" customHeight="1" x14ac:dyDescent="0.2">
      <c r="A65" s="25"/>
      <c r="B65" s="26"/>
      <c r="D65" s="68" t="s">
        <v>612</v>
      </c>
      <c r="E65" s="168" t="s">
        <v>613</v>
      </c>
      <c r="F65" s="168"/>
      <c r="G65" s="135" t="s">
        <v>1225</v>
      </c>
      <c r="H65" s="135" t="s">
        <v>1226</v>
      </c>
      <c r="I65" s="135" t="s">
        <v>1227</v>
      </c>
      <c r="J65" s="72"/>
      <c r="K65" s="70"/>
      <c r="M65" s="111" t="str">
        <f t="shared" si="1"/>
        <v/>
      </c>
      <c r="N65" s="111" t="str">
        <f t="shared" si="2"/>
        <v/>
      </c>
      <c r="O65" s="4"/>
      <c r="P65" s="4"/>
    </row>
    <row r="66" spans="1:16" s="5" customFormat="1" ht="20.100000000000001" customHeight="1" x14ac:dyDescent="0.2">
      <c r="A66" s="25"/>
      <c r="B66" s="26"/>
      <c r="D66" s="18" t="s">
        <v>614</v>
      </c>
      <c r="E66" s="167" t="s">
        <v>615</v>
      </c>
      <c r="F66" s="167"/>
      <c r="G66" s="135" t="s">
        <v>1225</v>
      </c>
      <c r="H66" s="135" t="s">
        <v>1226</v>
      </c>
      <c r="I66" s="135" t="s">
        <v>1227</v>
      </c>
      <c r="J66" s="72"/>
      <c r="K66" s="70"/>
      <c r="M66" s="111" t="str">
        <f t="shared" si="1"/>
        <v/>
      </c>
      <c r="N66" s="111" t="str">
        <f t="shared" si="2"/>
        <v/>
      </c>
      <c r="O66" s="4"/>
      <c r="P66" s="4"/>
    </row>
    <row r="67" spans="1:16" s="5" customFormat="1" ht="20.100000000000001" customHeight="1" x14ac:dyDescent="0.2">
      <c r="A67" s="23" t="s">
        <v>297</v>
      </c>
      <c r="B67" s="24"/>
      <c r="D67" s="68" t="s">
        <v>616</v>
      </c>
      <c r="E67" s="168" t="s">
        <v>617</v>
      </c>
      <c r="F67" s="168"/>
      <c r="G67" s="135" t="s">
        <v>1225</v>
      </c>
      <c r="H67" s="135" t="s">
        <v>1226</v>
      </c>
      <c r="I67" s="135" t="s">
        <v>1227</v>
      </c>
      <c r="J67" s="72"/>
      <c r="K67" s="70" t="str">
        <f t="shared" si="3"/>
        <v/>
      </c>
      <c r="L67" s="5" t="s">
        <v>490</v>
      </c>
      <c r="M67" s="111" t="str">
        <f t="shared" si="1"/>
        <v/>
      </c>
      <c r="N67" s="111" t="str">
        <f t="shared" si="2"/>
        <v/>
      </c>
      <c r="O67" s="4"/>
      <c r="P67" s="4"/>
    </row>
    <row r="68" spans="1:16" s="5" customFormat="1" ht="30" customHeight="1" x14ac:dyDescent="0.2">
      <c r="A68" s="25" t="s">
        <v>337</v>
      </c>
      <c r="B68" s="26"/>
      <c r="D68" s="18" t="s">
        <v>618</v>
      </c>
      <c r="E68" s="167" t="s">
        <v>619</v>
      </c>
      <c r="F68" s="167"/>
      <c r="G68" s="135" t="s">
        <v>1225</v>
      </c>
      <c r="H68" s="135" t="s">
        <v>1226</v>
      </c>
      <c r="I68" s="135" t="s">
        <v>1227</v>
      </c>
      <c r="J68" s="72"/>
      <c r="K68" s="70" t="str">
        <f t="shared" si="3"/>
        <v/>
      </c>
      <c r="L68" s="5" t="s">
        <v>490</v>
      </c>
      <c r="M68" s="111" t="str">
        <f t="shared" si="1"/>
        <v/>
      </c>
      <c r="N68" s="111" t="str">
        <f t="shared" si="2"/>
        <v/>
      </c>
      <c r="O68" s="4"/>
      <c r="P68" s="4"/>
    </row>
    <row r="69" spans="1:16" s="5" customFormat="1" ht="15.95" customHeight="1" x14ac:dyDescent="0.2">
      <c r="A69" s="9"/>
      <c r="B69" s="29"/>
      <c r="D69" s="76" t="s">
        <v>509</v>
      </c>
      <c r="E69" s="77"/>
      <c r="F69" s="77"/>
      <c r="G69" s="77"/>
      <c r="H69" s="77"/>
      <c r="I69" s="77"/>
      <c r="J69" s="77"/>
      <c r="K69" s="73"/>
      <c r="L69" s="22" t="s">
        <v>490</v>
      </c>
      <c r="M69" s="111" t="str">
        <f t="shared" si="1"/>
        <v/>
      </c>
      <c r="N69" s="111" t="str">
        <f t="shared" si="2"/>
        <v/>
      </c>
      <c r="O69" s="4"/>
      <c r="P69" s="4"/>
    </row>
    <row r="70" spans="1:16" s="5" customFormat="1" ht="20.100000000000001" customHeight="1" x14ac:dyDescent="0.2">
      <c r="A70" s="28"/>
      <c r="B70" s="29"/>
      <c r="D70" s="205" t="s">
        <v>1233</v>
      </c>
      <c r="E70" s="206" t="s">
        <v>1234</v>
      </c>
      <c r="F70" s="207"/>
      <c r="G70" s="135" t="s">
        <v>1225</v>
      </c>
      <c r="H70" s="135" t="s">
        <v>1226</v>
      </c>
      <c r="I70" s="135" t="s">
        <v>1227</v>
      </c>
      <c r="J70" s="72"/>
      <c r="K70" s="70" t="str">
        <f>N70</f>
        <v/>
      </c>
      <c r="L70" s="5" t="s">
        <v>490</v>
      </c>
      <c r="M70" s="208" t="str">
        <f>IF(H70="X",2,"")</f>
        <v/>
      </c>
      <c r="N70" s="209" t="str">
        <f>IF(H70="X","Por favor justifique su Concepto","")</f>
        <v/>
      </c>
      <c r="P70" s="4"/>
    </row>
    <row r="71" spans="1:16" s="5" customFormat="1" ht="20.100000000000001" customHeight="1" x14ac:dyDescent="0.2">
      <c r="A71" s="28"/>
      <c r="B71" s="29"/>
      <c r="D71" s="210" t="s">
        <v>1236</v>
      </c>
      <c r="E71" s="211" t="s">
        <v>1237</v>
      </c>
      <c r="F71" s="212"/>
      <c r="G71" s="135" t="s">
        <v>1225</v>
      </c>
      <c r="H71" s="135" t="s">
        <v>1226</v>
      </c>
      <c r="I71" s="135" t="s">
        <v>1227</v>
      </c>
      <c r="J71" s="72"/>
      <c r="K71" s="70" t="str">
        <f>N71</f>
        <v/>
      </c>
      <c r="L71" s="5" t="s">
        <v>490</v>
      </c>
      <c r="M71" s="208" t="str">
        <f>IF(H71="X",2,"")</f>
        <v/>
      </c>
      <c r="N71" s="209" t="str">
        <f>IF(H71="X","Por favor justifique su Concepto","")</f>
        <v/>
      </c>
      <c r="P71" s="4"/>
    </row>
    <row r="72" spans="1:16" s="5" customFormat="1" ht="30" customHeight="1" x14ac:dyDescent="0.2">
      <c r="A72" s="28"/>
      <c r="B72" s="29"/>
      <c r="D72" s="205" t="s">
        <v>1238</v>
      </c>
      <c r="E72" s="206" t="s">
        <v>1239</v>
      </c>
      <c r="F72" s="207"/>
      <c r="G72" s="135" t="s">
        <v>1225</v>
      </c>
      <c r="H72" s="135" t="s">
        <v>1226</v>
      </c>
      <c r="I72" s="135" t="s">
        <v>1227</v>
      </c>
      <c r="J72" s="72"/>
      <c r="K72" s="70" t="str">
        <f>N72</f>
        <v/>
      </c>
      <c r="L72" s="5" t="s">
        <v>490</v>
      </c>
      <c r="M72" s="208" t="str">
        <f>IF(H72="X",2,"")</f>
        <v/>
      </c>
      <c r="N72" s="209" t="str">
        <f>IF(H72="X","Por favor justifique su Concepto","")</f>
        <v/>
      </c>
      <c r="P72" s="4"/>
    </row>
    <row r="73" spans="1:16" s="5" customFormat="1" ht="30" customHeight="1" x14ac:dyDescent="0.2">
      <c r="A73" s="28"/>
      <c r="B73" s="29"/>
      <c r="D73" s="210" t="s">
        <v>1240</v>
      </c>
      <c r="E73" s="211" t="s">
        <v>1241</v>
      </c>
      <c r="F73" s="212"/>
      <c r="G73" s="135" t="s">
        <v>1225</v>
      </c>
      <c r="H73" s="135" t="s">
        <v>1226</v>
      </c>
      <c r="I73" s="135" t="s">
        <v>1227</v>
      </c>
      <c r="J73" s="72"/>
      <c r="K73" s="70" t="str">
        <f>N73</f>
        <v/>
      </c>
      <c r="L73" s="5" t="s">
        <v>490</v>
      </c>
      <c r="M73" s="208" t="str">
        <f>IF(H73="X",2,"")</f>
        <v/>
      </c>
      <c r="N73" s="209" t="str">
        <f>IF(H73="X","Por favor justifique su Concepto","")</f>
        <v/>
      </c>
      <c r="P73" s="4"/>
    </row>
    <row r="74" spans="1:16" s="5" customFormat="1" ht="20.100000000000001" customHeight="1" x14ac:dyDescent="0.2">
      <c r="A74" s="28"/>
      <c r="B74" s="29"/>
      <c r="D74" s="205" t="s">
        <v>1242</v>
      </c>
      <c r="E74" s="206" t="s">
        <v>1243</v>
      </c>
      <c r="F74" s="207"/>
      <c r="G74" s="135" t="s">
        <v>1225</v>
      </c>
      <c r="H74" s="135" t="s">
        <v>1226</v>
      </c>
      <c r="I74" s="135" t="s">
        <v>1227</v>
      </c>
      <c r="J74" s="72"/>
      <c r="K74" s="70" t="str">
        <f>N74</f>
        <v/>
      </c>
      <c r="L74" s="5" t="s">
        <v>490</v>
      </c>
      <c r="M74" s="208" t="str">
        <f>IF(H74="X",2,"")</f>
        <v/>
      </c>
      <c r="N74" s="209" t="str">
        <f>IF(H74="X","Por favor justifique su Concepto","")</f>
        <v/>
      </c>
      <c r="P74" s="4"/>
    </row>
    <row r="75" spans="1:16" s="5" customFormat="1" ht="30" customHeight="1" x14ac:dyDescent="0.2">
      <c r="A75" s="28"/>
      <c r="B75" s="29"/>
      <c r="D75" s="210" t="s">
        <v>1244</v>
      </c>
      <c r="E75" s="211" t="s">
        <v>1245</v>
      </c>
      <c r="F75" s="212"/>
      <c r="G75" s="135" t="s">
        <v>1225</v>
      </c>
      <c r="H75" s="135" t="s">
        <v>1226</v>
      </c>
      <c r="I75" s="135" t="s">
        <v>1227</v>
      </c>
      <c r="J75" s="72"/>
      <c r="K75" s="70" t="str">
        <f>N75</f>
        <v/>
      </c>
      <c r="L75" s="5" t="s">
        <v>490</v>
      </c>
      <c r="M75" s="208" t="str">
        <f>IF(H75="X",2,"")</f>
        <v/>
      </c>
      <c r="N75" s="209" t="str">
        <f>IF(H75="X","Por favor justifique su Concepto","")</f>
        <v/>
      </c>
      <c r="P75" s="4"/>
    </row>
    <row r="76" spans="1:16" s="5" customFormat="1" ht="30" customHeight="1" x14ac:dyDescent="0.2">
      <c r="A76" s="28"/>
      <c r="B76" s="29"/>
      <c r="D76" s="205" t="s">
        <v>1246</v>
      </c>
      <c r="E76" s="206" t="s">
        <v>1247</v>
      </c>
      <c r="F76" s="207"/>
      <c r="G76" s="135" t="s">
        <v>1225</v>
      </c>
      <c r="H76" s="135" t="s">
        <v>1226</v>
      </c>
      <c r="I76" s="135" t="s">
        <v>1227</v>
      </c>
      <c r="J76" s="72"/>
      <c r="K76" s="70" t="str">
        <f>N76</f>
        <v/>
      </c>
      <c r="L76" s="5" t="s">
        <v>490</v>
      </c>
      <c r="M76" s="208" t="str">
        <f>IF(H76="X",2,"")</f>
        <v/>
      </c>
      <c r="N76" s="209" t="str">
        <f>IF(H76="X","Por favor justifique su Concepto","")</f>
        <v/>
      </c>
      <c r="P76" s="4"/>
    </row>
    <row r="77" spans="1:16" s="5" customFormat="1" ht="30" customHeight="1" x14ac:dyDescent="0.2">
      <c r="A77" s="28"/>
      <c r="B77" s="29"/>
      <c r="D77" s="210" t="s">
        <v>1248</v>
      </c>
      <c r="E77" s="211" t="s">
        <v>1249</v>
      </c>
      <c r="F77" s="212"/>
      <c r="G77" s="135" t="s">
        <v>1225</v>
      </c>
      <c r="H77" s="135" t="s">
        <v>1226</v>
      </c>
      <c r="I77" s="135" t="s">
        <v>1227</v>
      </c>
      <c r="J77" s="72"/>
      <c r="K77" s="70" t="str">
        <f>N77</f>
        <v/>
      </c>
      <c r="L77" s="5" t="s">
        <v>490</v>
      </c>
      <c r="M77" s="208" t="str">
        <f>IF(H77="X",2,"")</f>
        <v/>
      </c>
      <c r="N77" s="209" t="str">
        <f>IF(H77="X","Por favor justifique su Concepto","")</f>
        <v/>
      </c>
      <c r="P77" s="4"/>
    </row>
    <row r="78" spans="1:16" s="5" customFormat="1" ht="20.100000000000001" customHeight="1" x14ac:dyDescent="0.2">
      <c r="A78" s="28"/>
      <c r="B78" s="29"/>
      <c r="D78" s="205" t="s">
        <v>1250</v>
      </c>
      <c r="E78" s="206" t="s">
        <v>1251</v>
      </c>
      <c r="F78" s="207"/>
      <c r="G78" s="135" t="s">
        <v>1225</v>
      </c>
      <c r="H78" s="135" t="s">
        <v>1226</v>
      </c>
      <c r="I78" s="135" t="s">
        <v>1227</v>
      </c>
      <c r="J78" s="72"/>
      <c r="K78" s="70" t="str">
        <f>N78</f>
        <v/>
      </c>
      <c r="L78" s="5" t="s">
        <v>490</v>
      </c>
      <c r="M78" s="208" t="str">
        <f>IF(H78="X",2,"")</f>
        <v/>
      </c>
      <c r="N78" s="209" t="str">
        <f>IF(H78="X","Por favor justifique su Concepto","")</f>
        <v/>
      </c>
      <c r="P78" s="4"/>
    </row>
    <row r="79" spans="1:16" s="5" customFormat="1" ht="30" customHeight="1" x14ac:dyDescent="0.2">
      <c r="A79" s="28"/>
      <c r="B79" s="29"/>
      <c r="D79" s="210" t="s">
        <v>1252</v>
      </c>
      <c r="E79" s="211" t="s">
        <v>1253</v>
      </c>
      <c r="F79" s="212"/>
      <c r="G79" s="135" t="s">
        <v>1225</v>
      </c>
      <c r="H79" s="135" t="s">
        <v>1226</v>
      </c>
      <c r="I79" s="135" t="s">
        <v>1227</v>
      </c>
      <c r="J79" s="72"/>
      <c r="K79" s="70" t="str">
        <f>N79</f>
        <v/>
      </c>
      <c r="L79" s="5" t="s">
        <v>490</v>
      </c>
      <c r="M79" s="208" t="str">
        <f>IF(H79="X",2,"")</f>
        <v/>
      </c>
      <c r="N79" s="209" t="str">
        <f>IF(H79="X","Por favor justifique su Concepto","")</f>
        <v/>
      </c>
      <c r="P79" s="4"/>
    </row>
    <row r="80" spans="1:16" s="5" customFormat="1" ht="30" customHeight="1" x14ac:dyDescent="0.2">
      <c r="A80" s="28"/>
      <c r="B80" s="29"/>
      <c r="D80" s="205" t="s">
        <v>1254</v>
      </c>
      <c r="E80" s="206" t="s">
        <v>1255</v>
      </c>
      <c r="F80" s="207"/>
      <c r="G80" s="135" t="s">
        <v>1225</v>
      </c>
      <c r="H80" s="135" t="s">
        <v>1226</v>
      </c>
      <c r="I80" s="135" t="s">
        <v>1227</v>
      </c>
      <c r="J80" s="72"/>
      <c r="K80" s="70" t="str">
        <f>N80</f>
        <v/>
      </c>
      <c r="L80" s="5" t="s">
        <v>490</v>
      </c>
      <c r="M80" s="208" t="str">
        <f>IF(H80="X",2,"")</f>
        <v/>
      </c>
      <c r="N80" s="209" t="str">
        <f>IF(H80="X","Por favor justifique su Concepto","")</f>
        <v/>
      </c>
      <c r="P80" s="4"/>
    </row>
    <row r="81" spans="1:16" s="5" customFormat="1" ht="45" customHeight="1" x14ac:dyDescent="0.2">
      <c r="A81" s="28"/>
      <c r="B81" s="29"/>
      <c r="D81" s="210" t="s">
        <v>1256</v>
      </c>
      <c r="E81" s="211" t="s">
        <v>1257</v>
      </c>
      <c r="F81" s="212"/>
      <c r="G81" s="135" t="s">
        <v>1225</v>
      </c>
      <c r="H81" s="135" t="s">
        <v>1226</v>
      </c>
      <c r="I81" s="135" t="s">
        <v>1227</v>
      </c>
      <c r="J81" s="72"/>
      <c r="K81" s="70" t="str">
        <f>N81</f>
        <v/>
      </c>
      <c r="L81" s="5" t="s">
        <v>490</v>
      </c>
      <c r="M81" s="208" t="str">
        <f>IF(H81="X",2,"")</f>
        <v/>
      </c>
      <c r="N81" s="209" t="str">
        <f>IF(H81="X","Por favor justifique su Concepto","")</f>
        <v/>
      </c>
      <c r="P81" s="4"/>
    </row>
    <row r="82" spans="1:16" s="5" customFormat="1" ht="20.100000000000001" customHeight="1" x14ac:dyDescent="0.2">
      <c r="A82" s="28"/>
      <c r="B82" s="29"/>
      <c r="D82" s="205" t="s">
        <v>1258</v>
      </c>
      <c r="E82" s="206" t="s">
        <v>1259</v>
      </c>
      <c r="F82" s="207"/>
      <c r="G82" s="135" t="s">
        <v>1225</v>
      </c>
      <c r="H82" s="135" t="s">
        <v>1226</v>
      </c>
      <c r="I82" s="135" t="s">
        <v>1227</v>
      </c>
      <c r="J82" s="72"/>
      <c r="K82" s="70" t="str">
        <f>N82</f>
        <v/>
      </c>
      <c r="L82" s="5" t="s">
        <v>490</v>
      </c>
      <c r="M82" s="208" t="str">
        <f>IF(H82="X",2,"")</f>
        <v/>
      </c>
      <c r="N82" s="209" t="str">
        <f>IF(H82="X","Por favor justifique su Concepto","")</f>
        <v/>
      </c>
      <c r="P82" s="4"/>
    </row>
    <row r="83" spans="1:16" s="5" customFormat="1" ht="20.100000000000001" customHeight="1" x14ac:dyDescent="0.2">
      <c r="A83" s="28"/>
      <c r="B83" s="29"/>
      <c r="D83" s="210" t="s">
        <v>1260</v>
      </c>
      <c r="E83" s="211" t="s">
        <v>1261</v>
      </c>
      <c r="F83" s="212"/>
      <c r="G83" s="135" t="s">
        <v>1225</v>
      </c>
      <c r="H83" s="135" t="s">
        <v>1226</v>
      </c>
      <c r="I83" s="135" t="s">
        <v>1227</v>
      </c>
      <c r="J83" s="72"/>
      <c r="K83" s="70" t="str">
        <f>N83</f>
        <v/>
      </c>
      <c r="L83" s="5" t="s">
        <v>490</v>
      </c>
      <c r="M83" s="208" t="str">
        <f>IF(H83="X",2,"")</f>
        <v/>
      </c>
      <c r="N83" s="209" t="str">
        <f>IF(H83="X","Por favor justifique su Concepto","")</f>
        <v/>
      </c>
      <c r="P83" s="4"/>
    </row>
    <row r="84" spans="1:16" s="5" customFormat="1" ht="20.100000000000001" customHeight="1" x14ac:dyDescent="0.2">
      <c r="A84" s="28"/>
      <c r="B84" s="29"/>
      <c r="D84" s="205" t="s">
        <v>1262</v>
      </c>
      <c r="E84" s="206" t="s">
        <v>1263</v>
      </c>
      <c r="F84" s="207"/>
      <c r="G84" s="135" t="s">
        <v>1225</v>
      </c>
      <c r="H84" s="135" t="s">
        <v>1226</v>
      </c>
      <c r="I84" s="135" t="s">
        <v>1227</v>
      </c>
      <c r="J84" s="72"/>
      <c r="K84" s="70" t="str">
        <f>N84</f>
        <v/>
      </c>
      <c r="L84" s="5" t="s">
        <v>490</v>
      </c>
      <c r="M84" s="208" t="str">
        <f>IF(H84="X",2,"")</f>
        <v/>
      </c>
      <c r="N84" s="209" t="str">
        <f>IF(H84="X","Por favor justifique su Concepto","")</f>
        <v/>
      </c>
      <c r="P84" s="4"/>
    </row>
    <row r="85" spans="1:16" s="5" customFormat="1" ht="30" customHeight="1" x14ac:dyDescent="0.2">
      <c r="A85" s="25" t="s">
        <v>53</v>
      </c>
      <c r="B85" s="26"/>
      <c r="D85" s="68" t="s">
        <v>621</v>
      </c>
      <c r="E85" s="171" t="s">
        <v>622</v>
      </c>
      <c r="F85" s="172"/>
      <c r="G85" s="135" t="s">
        <v>1225</v>
      </c>
      <c r="H85" s="135" t="s">
        <v>1226</v>
      </c>
      <c r="I85" s="135" t="s">
        <v>1227</v>
      </c>
      <c r="J85" s="72"/>
      <c r="K85" s="70" t="str">
        <f t="shared" ref="K85:K94" si="4">N85</f>
        <v/>
      </c>
      <c r="M85" s="111" t="str">
        <f t="shared" si="1"/>
        <v/>
      </c>
      <c r="N85" s="111" t="str">
        <f t="shared" si="2"/>
        <v/>
      </c>
      <c r="O85" s="4"/>
      <c r="P85" s="4"/>
    </row>
    <row r="86" spans="1:16" s="5" customFormat="1" ht="30" customHeight="1" x14ac:dyDescent="0.2">
      <c r="A86" s="25" t="s">
        <v>53</v>
      </c>
      <c r="B86" s="26"/>
      <c r="D86" s="18" t="s">
        <v>624</v>
      </c>
      <c r="E86" s="167" t="s">
        <v>625</v>
      </c>
      <c r="F86" s="167"/>
      <c r="G86" s="135" t="s">
        <v>1225</v>
      </c>
      <c r="H86" s="135" t="s">
        <v>1226</v>
      </c>
      <c r="I86" s="135" t="s">
        <v>1227</v>
      </c>
      <c r="J86" s="72"/>
      <c r="K86" s="70" t="str">
        <f t="shared" si="4"/>
        <v/>
      </c>
      <c r="M86" s="111" t="str">
        <f t="shared" si="1"/>
        <v/>
      </c>
      <c r="N86" s="111" t="str">
        <f t="shared" si="2"/>
        <v/>
      </c>
      <c r="O86" s="4"/>
      <c r="P86" s="4"/>
    </row>
    <row r="87" spans="1:16" s="5" customFormat="1" ht="30" customHeight="1" x14ac:dyDescent="0.2">
      <c r="A87" s="25" t="s">
        <v>53</v>
      </c>
      <c r="B87" s="26"/>
      <c r="D87" s="68" t="s">
        <v>626</v>
      </c>
      <c r="E87" s="171" t="s">
        <v>627</v>
      </c>
      <c r="F87" s="172"/>
      <c r="G87" s="135" t="s">
        <v>1225</v>
      </c>
      <c r="H87" s="135" t="s">
        <v>1226</v>
      </c>
      <c r="I87" s="135" t="s">
        <v>1227</v>
      </c>
      <c r="J87" s="72"/>
      <c r="K87" s="70" t="str">
        <f t="shared" si="4"/>
        <v/>
      </c>
      <c r="M87" s="111" t="str">
        <f t="shared" si="1"/>
        <v/>
      </c>
      <c r="N87" s="111" t="str">
        <f t="shared" si="2"/>
        <v/>
      </c>
      <c r="O87" s="4"/>
      <c r="P87" s="4"/>
    </row>
    <row r="88" spans="1:16" s="5" customFormat="1" ht="30" customHeight="1" x14ac:dyDescent="0.2">
      <c r="A88" s="25" t="s">
        <v>53</v>
      </c>
      <c r="B88" s="26"/>
      <c r="D88" s="18" t="s">
        <v>628</v>
      </c>
      <c r="E88" s="167" t="s">
        <v>629</v>
      </c>
      <c r="F88" s="167"/>
      <c r="G88" s="135" t="s">
        <v>1225</v>
      </c>
      <c r="H88" s="135" t="s">
        <v>1226</v>
      </c>
      <c r="I88" s="135" t="s">
        <v>1227</v>
      </c>
      <c r="J88" s="72"/>
      <c r="K88" s="70" t="str">
        <f t="shared" si="4"/>
        <v/>
      </c>
      <c r="M88" s="111" t="str">
        <f t="shared" si="1"/>
        <v/>
      </c>
      <c r="N88" s="111" t="str">
        <f t="shared" si="2"/>
        <v/>
      </c>
      <c r="O88" s="4"/>
      <c r="P88" s="4"/>
    </row>
    <row r="89" spans="1:16" s="5" customFormat="1" ht="20.100000000000001" customHeight="1" x14ac:dyDescent="0.2">
      <c r="A89" s="25" t="s">
        <v>53</v>
      </c>
      <c r="B89" s="26"/>
      <c r="D89" s="68" t="s">
        <v>630</v>
      </c>
      <c r="E89" s="171" t="s">
        <v>631</v>
      </c>
      <c r="F89" s="172"/>
      <c r="G89" s="135" t="s">
        <v>1225</v>
      </c>
      <c r="H89" s="135" t="s">
        <v>1226</v>
      </c>
      <c r="I89" s="135" t="s">
        <v>1227</v>
      </c>
      <c r="J89" s="72"/>
      <c r="K89" s="70" t="str">
        <f t="shared" si="4"/>
        <v/>
      </c>
      <c r="M89" s="111" t="str">
        <f t="shared" si="1"/>
        <v/>
      </c>
      <c r="N89" s="111" t="str">
        <f t="shared" si="2"/>
        <v/>
      </c>
      <c r="O89" s="4"/>
      <c r="P89" s="4"/>
    </row>
    <row r="90" spans="1:16" s="5" customFormat="1" ht="30" customHeight="1" x14ac:dyDescent="0.2">
      <c r="A90" s="25" t="s">
        <v>53</v>
      </c>
      <c r="B90" s="26"/>
      <c r="D90" s="18" t="s">
        <v>632</v>
      </c>
      <c r="E90" s="167" t="s">
        <v>633</v>
      </c>
      <c r="F90" s="167"/>
      <c r="G90" s="135" t="s">
        <v>1225</v>
      </c>
      <c r="H90" s="135" t="s">
        <v>1226</v>
      </c>
      <c r="I90" s="135" t="s">
        <v>1227</v>
      </c>
      <c r="J90" s="72"/>
      <c r="K90" s="70" t="str">
        <f t="shared" si="4"/>
        <v/>
      </c>
      <c r="M90" s="111" t="str">
        <f t="shared" si="1"/>
        <v/>
      </c>
      <c r="N90" s="111" t="str">
        <f t="shared" si="2"/>
        <v/>
      </c>
      <c r="O90" s="4"/>
      <c r="P90" s="4"/>
    </row>
    <row r="91" spans="1:16" s="5" customFormat="1" ht="30" customHeight="1" x14ac:dyDescent="0.2">
      <c r="A91" s="25" t="s">
        <v>53</v>
      </c>
      <c r="B91" s="26"/>
      <c r="D91" s="68" t="s">
        <v>634</v>
      </c>
      <c r="E91" s="171" t="s">
        <v>635</v>
      </c>
      <c r="F91" s="172"/>
      <c r="G91" s="135" t="s">
        <v>1225</v>
      </c>
      <c r="H91" s="135" t="s">
        <v>1226</v>
      </c>
      <c r="I91" s="135" t="s">
        <v>1227</v>
      </c>
      <c r="J91" s="72"/>
      <c r="K91" s="70" t="str">
        <f t="shared" si="4"/>
        <v/>
      </c>
      <c r="M91" s="111" t="str">
        <f t="shared" si="1"/>
        <v/>
      </c>
      <c r="N91" s="111" t="str">
        <f t="shared" si="2"/>
        <v/>
      </c>
      <c r="O91" s="4"/>
      <c r="P91" s="4"/>
    </row>
    <row r="92" spans="1:16" s="5" customFormat="1" ht="20.100000000000001" customHeight="1" x14ac:dyDescent="0.2">
      <c r="A92" s="25" t="s">
        <v>53</v>
      </c>
      <c r="B92" s="26"/>
      <c r="D92" s="18" t="s">
        <v>636</v>
      </c>
      <c r="E92" s="167" t="s">
        <v>637</v>
      </c>
      <c r="F92" s="167"/>
      <c r="G92" s="135" t="s">
        <v>1225</v>
      </c>
      <c r="H92" s="135" t="s">
        <v>1226</v>
      </c>
      <c r="I92" s="135" t="s">
        <v>1227</v>
      </c>
      <c r="J92" s="72"/>
      <c r="K92" s="70" t="str">
        <f t="shared" si="4"/>
        <v/>
      </c>
      <c r="M92" s="111" t="str">
        <f t="shared" si="1"/>
        <v/>
      </c>
      <c r="N92" s="111" t="str">
        <f t="shared" si="2"/>
        <v/>
      </c>
      <c r="O92" s="4"/>
      <c r="P92" s="4"/>
    </row>
    <row r="93" spans="1:16" s="5" customFormat="1" ht="20.100000000000001" customHeight="1" x14ac:dyDescent="0.2">
      <c r="A93" s="25" t="s">
        <v>53</v>
      </c>
      <c r="B93" s="26"/>
      <c r="D93" s="68" t="s">
        <v>638</v>
      </c>
      <c r="E93" s="171" t="s">
        <v>639</v>
      </c>
      <c r="F93" s="172"/>
      <c r="G93" s="135" t="s">
        <v>1225</v>
      </c>
      <c r="H93" s="135" t="s">
        <v>1226</v>
      </c>
      <c r="I93" s="135" t="s">
        <v>1227</v>
      </c>
      <c r="J93" s="72"/>
      <c r="K93" s="70" t="str">
        <f t="shared" si="4"/>
        <v/>
      </c>
      <c r="M93" s="111" t="str">
        <f t="shared" si="1"/>
        <v/>
      </c>
      <c r="N93" s="111" t="str">
        <f t="shared" si="2"/>
        <v/>
      </c>
      <c r="O93" s="4"/>
      <c r="P93" s="4"/>
    </row>
    <row r="94" spans="1:16" s="5" customFormat="1" ht="20.100000000000001" customHeight="1" x14ac:dyDescent="0.2">
      <c r="A94" s="25" t="s">
        <v>53</v>
      </c>
      <c r="B94" s="26"/>
      <c r="D94" s="18" t="s">
        <v>640</v>
      </c>
      <c r="E94" s="167" t="s">
        <v>641</v>
      </c>
      <c r="F94" s="167"/>
      <c r="G94" s="135" t="s">
        <v>1225</v>
      </c>
      <c r="H94" s="135" t="s">
        <v>1226</v>
      </c>
      <c r="I94" s="135" t="s">
        <v>1227</v>
      </c>
      <c r="J94" s="72"/>
      <c r="K94" s="70" t="str">
        <f t="shared" si="4"/>
        <v/>
      </c>
      <c r="M94" s="111" t="str">
        <f t="shared" si="1"/>
        <v/>
      </c>
      <c r="N94" s="111" t="str">
        <f t="shared" si="2"/>
        <v/>
      </c>
      <c r="O94" s="4"/>
      <c r="P94" s="4"/>
    </row>
    <row r="95" spans="1:16" s="5" customFormat="1" ht="15.95" customHeight="1" x14ac:dyDescent="0.2">
      <c r="A95" s="9"/>
      <c r="B95" s="29"/>
      <c r="D95" s="76" t="s">
        <v>510</v>
      </c>
      <c r="E95" s="77"/>
      <c r="F95" s="77"/>
      <c r="G95" s="77"/>
      <c r="H95" s="77"/>
      <c r="I95" s="77"/>
      <c r="J95" s="77"/>
      <c r="K95" s="73"/>
      <c r="L95" s="22" t="s">
        <v>490</v>
      </c>
      <c r="M95" s="111" t="str">
        <f t="shared" si="1"/>
        <v/>
      </c>
      <c r="N95" s="111" t="str">
        <f t="shared" si="2"/>
        <v/>
      </c>
      <c r="O95" s="4"/>
      <c r="P95" s="4"/>
    </row>
    <row r="96" spans="1:16" s="5" customFormat="1" ht="20.100000000000001" customHeight="1" x14ac:dyDescent="0.2">
      <c r="A96" s="25" t="s">
        <v>33</v>
      </c>
      <c r="B96" s="26"/>
      <c r="D96" s="68" t="s">
        <v>643</v>
      </c>
      <c r="E96" s="168" t="s">
        <v>644</v>
      </c>
      <c r="F96" s="168"/>
      <c r="G96" s="135" t="s">
        <v>1225</v>
      </c>
      <c r="H96" s="135" t="s">
        <v>1226</v>
      </c>
      <c r="I96" s="135" t="s">
        <v>1227</v>
      </c>
      <c r="J96" s="72"/>
      <c r="K96" s="70" t="str">
        <f t="shared" ref="K96:K128" si="5">N96</f>
        <v/>
      </c>
      <c r="M96" s="111" t="str">
        <f t="shared" si="1"/>
        <v/>
      </c>
      <c r="N96" s="111" t="str">
        <f t="shared" si="2"/>
        <v/>
      </c>
      <c r="O96" s="4"/>
      <c r="P96" s="4"/>
    </row>
    <row r="97" spans="1:16" s="5" customFormat="1" ht="45" customHeight="1" x14ac:dyDescent="0.2">
      <c r="A97" s="23" t="s">
        <v>35</v>
      </c>
      <c r="B97" s="24"/>
      <c r="D97" s="18" t="s">
        <v>646</v>
      </c>
      <c r="E97" s="167" t="s">
        <v>647</v>
      </c>
      <c r="F97" s="167"/>
      <c r="G97" s="135" t="s">
        <v>1225</v>
      </c>
      <c r="H97" s="135" t="s">
        <v>1226</v>
      </c>
      <c r="I97" s="135" t="s">
        <v>1227</v>
      </c>
      <c r="J97" s="72"/>
      <c r="K97" s="70" t="str">
        <f t="shared" si="5"/>
        <v/>
      </c>
      <c r="M97" s="111" t="str">
        <f t="shared" si="1"/>
        <v/>
      </c>
      <c r="N97" s="111" t="str">
        <f t="shared" si="2"/>
        <v/>
      </c>
      <c r="O97" s="4"/>
      <c r="P97" s="4"/>
    </row>
    <row r="98" spans="1:16" s="5" customFormat="1" ht="20.100000000000001" customHeight="1" x14ac:dyDescent="0.2">
      <c r="A98" s="23" t="s">
        <v>35</v>
      </c>
      <c r="B98" s="24"/>
      <c r="D98" s="68" t="s">
        <v>648</v>
      </c>
      <c r="E98" s="168" t="s">
        <v>649</v>
      </c>
      <c r="F98" s="168"/>
      <c r="G98" s="135" t="s">
        <v>1225</v>
      </c>
      <c r="H98" s="135" t="s">
        <v>1226</v>
      </c>
      <c r="I98" s="135" t="s">
        <v>1227</v>
      </c>
      <c r="J98" s="72"/>
      <c r="K98" s="70" t="str">
        <f t="shared" ref="K98" si="6">N98</f>
        <v/>
      </c>
      <c r="M98" s="111" t="str">
        <f t="shared" si="1"/>
        <v/>
      </c>
      <c r="N98" s="111" t="str">
        <f t="shared" si="2"/>
        <v/>
      </c>
      <c r="O98" s="4"/>
      <c r="P98" s="4"/>
    </row>
    <row r="99" spans="1:16" s="5" customFormat="1" ht="20.100000000000001" customHeight="1" x14ac:dyDescent="0.2">
      <c r="A99" s="25" t="s">
        <v>79</v>
      </c>
      <c r="B99" s="26"/>
      <c r="D99" s="18" t="s">
        <v>650</v>
      </c>
      <c r="E99" s="167" t="s">
        <v>651</v>
      </c>
      <c r="F99" s="167"/>
      <c r="G99" s="135" t="s">
        <v>1225</v>
      </c>
      <c r="H99" s="135" t="s">
        <v>1226</v>
      </c>
      <c r="I99" s="135" t="s">
        <v>1227</v>
      </c>
      <c r="J99" s="72"/>
      <c r="K99" s="70" t="str">
        <f t="shared" si="5"/>
        <v/>
      </c>
      <c r="M99" s="111" t="str">
        <f t="shared" si="1"/>
        <v/>
      </c>
      <c r="N99" s="111" t="str">
        <f t="shared" si="2"/>
        <v/>
      </c>
      <c r="O99" s="4"/>
      <c r="P99" s="4"/>
    </row>
    <row r="100" spans="1:16" s="5" customFormat="1" ht="30" customHeight="1" x14ac:dyDescent="0.2">
      <c r="A100" s="25" t="s">
        <v>79</v>
      </c>
      <c r="B100" s="26"/>
      <c r="D100" s="68" t="s">
        <v>652</v>
      </c>
      <c r="E100" s="168" t="s">
        <v>653</v>
      </c>
      <c r="F100" s="168"/>
      <c r="G100" s="135" t="s">
        <v>1225</v>
      </c>
      <c r="H100" s="135" t="s">
        <v>1226</v>
      </c>
      <c r="I100" s="135" t="s">
        <v>1227</v>
      </c>
      <c r="J100" s="72"/>
      <c r="K100" s="70" t="str">
        <f t="shared" si="5"/>
        <v/>
      </c>
      <c r="M100" s="111" t="str">
        <f t="shared" si="1"/>
        <v/>
      </c>
      <c r="N100" s="111" t="str">
        <f t="shared" si="2"/>
        <v/>
      </c>
      <c r="O100" s="4"/>
      <c r="P100" s="4"/>
    </row>
    <row r="101" spans="1:16" s="5" customFormat="1" ht="45" customHeight="1" x14ac:dyDescent="0.2">
      <c r="A101" s="25" t="s">
        <v>79</v>
      </c>
      <c r="B101" s="26"/>
      <c r="D101" s="18" t="s">
        <v>655</v>
      </c>
      <c r="E101" s="167" t="s">
        <v>656</v>
      </c>
      <c r="F101" s="167"/>
      <c r="G101" s="135" t="s">
        <v>1225</v>
      </c>
      <c r="H101" s="135" t="s">
        <v>1226</v>
      </c>
      <c r="I101" s="135" t="s">
        <v>1227</v>
      </c>
      <c r="J101" s="72"/>
      <c r="K101" s="70" t="str">
        <f t="shared" si="5"/>
        <v/>
      </c>
      <c r="M101" s="111" t="str">
        <f t="shared" si="1"/>
        <v/>
      </c>
      <c r="N101" s="111" t="str">
        <f t="shared" si="2"/>
        <v/>
      </c>
      <c r="O101" s="4"/>
      <c r="P101" s="4"/>
    </row>
    <row r="102" spans="1:16" s="5" customFormat="1" ht="45" customHeight="1" x14ac:dyDescent="0.2">
      <c r="A102" s="25" t="s">
        <v>79</v>
      </c>
      <c r="B102" s="26"/>
      <c r="D102" s="68" t="s">
        <v>657</v>
      </c>
      <c r="E102" s="168" t="s">
        <v>658</v>
      </c>
      <c r="F102" s="168"/>
      <c r="G102" s="135" t="s">
        <v>1225</v>
      </c>
      <c r="H102" s="135" t="s">
        <v>1226</v>
      </c>
      <c r="I102" s="135" t="s">
        <v>1227</v>
      </c>
      <c r="J102" s="72"/>
      <c r="K102" s="70" t="str">
        <f t="shared" si="5"/>
        <v/>
      </c>
      <c r="M102" s="111" t="str">
        <f t="shared" si="1"/>
        <v/>
      </c>
      <c r="N102" s="111" t="str">
        <f t="shared" si="2"/>
        <v/>
      </c>
      <c r="O102" s="4"/>
      <c r="P102" s="4"/>
    </row>
    <row r="103" spans="1:16" s="5" customFormat="1" ht="30" customHeight="1" x14ac:dyDescent="0.2">
      <c r="A103" s="25" t="s">
        <v>79</v>
      </c>
      <c r="B103" s="26"/>
      <c r="D103" s="18" t="s">
        <v>659</v>
      </c>
      <c r="E103" s="167" t="s">
        <v>660</v>
      </c>
      <c r="F103" s="167"/>
      <c r="G103" s="135" t="s">
        <v>1225</v>
      </c>
      <c r="H103" s="135" t="s">
        <v>1226</v>
      </c>
      <c r="I103" s="135" t="s">
        <v>1227</v>
      </c>
      <c r="J103" s="72"/>
      <c r="K103" s="70" t="str">
        <f t="shared" si="5"/>
        <v/>
      </c>
      <c r="M103" s="111" t="str">
        <f t="shared" si="1"/>
        <v/>
      </c>
      <c r="N103" s="111" t="str">
        <f t="shared" si="2"/>
        <v/>
      </c>
      <c r="O103" s="4"/>
      <c r="P103" s="4"/>
    </row>
    <row r="104" spans="1:16" s="5" customFormat="1" ht="30" customHeight="1" x14ac:dyDescent="0.2">
      <c r="A104" s="25" t="s">
        <v>79</v>
      </c>
      <c r="B104" s="26"/>
      <c r="D104" s="68" t="s">
        <v>661</v>
      </c>
      <c r="E104" s="168" t="s">
        <v>662</v>
      </c>
      <c r="F104" s="168"/>
      <c r="G104" s="135" t="s">
        <v>1225</v>
      </c>
      <c r="H104" s="135" t="s">
        <v>1226</v>
      </c>
      <c r="I104" s="135" t="s">
        <v>1227</v>
      </c>
      <c r="J104" s="72"/>
      <c r="K104" s="70" t="str">
        <f t="shared" si="5"/>
        <v/>
      </c>
      <c r="M104" s="111" t="str">
        <f t="shared" si="1"/>
        <v/>
      </c>
      <c r="N104" s="111" t="str">
        <f t="shared" si="2"/>
        <v/>
      </c>
      <c r="O104" s="4"/>
      <c r="P104" s="4"/>
    </row>
    <row r="105" spans="1:16" s="5" customFormat="1" ht="20.100000000000001" customHeight="1" x14ac:dyDescent="0.2">
      <c r="A105" s="25" t="s">
        <v>79</v>
      </c>
      <c r="B105" s="26"/>
      <c r="D105" s="18" t="s">
        <v>663</v>
      </c>
      <c r="E105" s="167" t="s">
        <v>664</v>
      </c>
      <c r="F105" s="167"/>
      <c r="G105" s="135" t="s">
        <v>1225</v>
      </c>
      <c r="H105" s="135" t="s">
        <v>1226</v>
      </c>
      <c r="I105" s="135" t="s">
        <v>1227</v>
      </c>
      <c r="J105" s="72"/>
      <c r="K105" s="70" t="str">
        <f t="shared" si="5"/>
        <v/>
      </c>
      <c r="M105" s="111" t="str">
        <f t="shared" ref="M105:M168" si="7">IF(H105="X",2,"")</f>
        <v/>
      </c>
      <c r="N105" s="111" t="str">
        <f t="shared" ref="N105:N168" si="8">IF(H105="X","Por favor justifique su Concepto","")</f>
        <v/>
      </c>
      <c r="O105" s="4"/>
      <c r="P105" s="4"/>
    </row>
    <row r="106" spans="1:16" s="5" customFormat="1" ht="20.100000000000001" customHeight="1" x14ac:dyDescent="0.2">
      <c r="A106" s="25" t="s">
        <v>79</v>
      </c>
      <c r="B106" s="26"/>
      <c r="D106" s="68" t="s">
        <v>666</v>
      </c>
      <c r="E106" s="168" t="s">
        <v>667</v>
      </c>
      <c r="F106" s="168"/>
      <c r="G106" s="135" t="s">
        <v>1225</v>
      </c>
      <c r="H106" s="135" t="s">
        <v>1226</v>
      </c>
      <c r="I106" s="135" t="s">
        <v>1227</v>
      </c>
      <c r="J106" s="72"/>
      <c r="K106" s="70" t="str">
        <f t="shared" si="5"/>
        <v/>
      </c>
      <c r="M106" s="111" t="str">
        <f t="shared" si="7"/>
        <v/>
      </c>
      <c r="N106" s="111" t="str">
        <f t="shared" si="8"/>
        <v/>
      </c>
      <c r="O106" s="4"/>
      <c r="P106" s="4"/>
    </row>
    <row r="107" spans="1:16" s="5" customFormat="1" ht="20.100000000000001" customHeight="1" x14ac:dyDescent="0.2">
      <c r="A107" s="25" t="s">
        <v>79</v>
      </c>
      <c r="B107" s="26"/>
      <c r="D107" s="18" t="s">
        <v>668</v>
      </c>
      <c r="E107" s="167" t="s">
        <v>669</v>
      </c>
      <c r="F107" s="167"/>
      <c r="G107" s="135" t="s">
        <v>1225</v>
      </c>
      <c r="H107" s="135" t="s">
        <v>1226</v>
      </c>
      <c r="I107" s="135" t="s">
        <v>1227</v>
      </c>
      <c r="J107" s="72"/>
      <c r="K107" s="70" t="str">
        <f t="shared" si="5"/>
        <v/>
      </c>
      <c r="M107" s="111" t="str">
        <f t="shared" si="7"/>
        <v/>
      </c>
      <c r="N107" s="111" t="str">
        <f t="shared" si="8"/>
        <v/>
      </c>
      <c r="O107" s="4"/>
      <c r="P107" s="4"/>
    </row>
    <row r="108" spans="1:16" s="5" customFormat="1" ht="30" customHeight="1" x14ac:dyDescent="0.2">
      <c r="A108" s="25" t="s">
        <v>79</v>
      </c>
      <c r="B108" s="26"/>
      <c r="D108" s="68" t="s">
        <v>670</v>
      </c>
      <c r="E108" s="168" t="s">
        <v>671</v>
      </c>
      <c r="F108" s="168"/>
      <c r="G108" s="135" t="s">
        <v>1225</v>
      </c>
      <c r="H108" s="135" t="s">
        <v>1226</v>
      </c>
      <c r="I108" s="135" t="s">
        <v>1227</v>
      </c>
      <c r="J108" s="72"/>
      <c r="K108" s="70" t="str">
        <f t="shared" si="5"/>
        <v/>
      </c>
      <c r="M108" s="111" t="str">
        <f t="shared" si="7"/>
        <v/>
      </c>
      <c r="N108" s="111" t="str">
        <f t="shared" si="8"/>
        <v/>
      </c>
      <c r="O108" s="4"/>
      <c r="P108" s="4"/>
    </row>
    <row r="109" spans="1:16" s="5" customFormat="1" ht="20.100000000000001" customHeight="1" x14ac:dyDescent="0.2">
      <c r="A109" s="25" t="s">
        <v>79</v>
      </c>
      <c r="B109" s="26"/>
      <c r="D109" s="18" t="s">
        <v>672</v>
      </c>
      <c r="E109" s="167" t="s">
        <v>673</v>
      </c>
      <c r="F109" s="167"/>
      <c r="G109" s="135" t="s">
        <v>1225</v>
      </c>
      <c r="H109" s="135" t="s">
        <v>1226</v>
      </c>
      <c r="I109" s="135" t="s">
        <v>1227</v>
      </c>
      <c r="J109" s="72"/>
      <c r="K109" s="70" t="str">
        <f t="shared" si="5"/>
        <v/>
      </c>
      <c r="M109" s="111" t="str">
        <f t="shared" si="7"/>
        <v/>
      </c>
      <c r="N109" s="111" t="str">
        <f t="shared" si="8"/>
        <v/>
      </c>
      <c r="O109" s="4"/>
      <c r="P109" s="4"/>
    </row>
    <row r="110" spans="1:16" s="5" customFormat="1" ht="20.100000000000001" customHeight="1" x14ac:dyDescent="0.2">
      <c r="A110" s="25" t="s">
        <v>79</v>
      </c>
      <c r="B110" s="26"/>
      <c r="D110" s="68" t="s">
        <v>674</v>
      </c>
      <c r="E110" s="168" t="s">
        <v>675</v>
      </c>
      <c r="F110" s="168"/>
      <c r="G110" s="135" t="s">
        <v>1225</v>
      </c>
      <c r="H110" s="135" t="s">
        <v>1226</v>
      </c>
      <c r="I110" s="135" t="s">
        <v>1227</v>
      </c>
      <c r="J110" s="72"/>
      <c r="K110" s="70" t="str">
        <f t="shared" si="5"/>
        <v/>
      </c>
      <c r="M110" s="111" t="str">
        <f t="shared" si="7"/>
        <v/>
      </c>
      <c r="N110" s="111" t="str">
        <f t="shared" si="8"/>
        <v/>
      </c>
      <c r="O110" s="4"/>
      <c r="P110" s="4"/>
    </row>
    <row r="111" spans="1:16" s="5" customFormat="1" ht="20.100000000000001" customHeight="1" x14ac:dyDescent="0.2">
      <c r="A111" s="25" t="s">
        <v>79</v>
      </c>
      <c r="B111" s="26"/>
      <c r="D111" s="18" t="s">
        <v>676</v>
      </c>
      <c r="E111" s="167" t="s">
        <v>677</v>
      </c>
      <c r="F111" s="167"/>
      <c r="G111" s="135" t="s">
        <v>1225</v>
      </c>
      <c r="H111" s="135" t="s">
        <v>1226</v>
      </c>
      <c r="I111" s="135" t="s">
        <v>1227</v>
      </c>
      <c r="J111" s="72"/>
      <c r="K111" s="70" t="str">
        <f t="shared" si="5"/>
        <v/>
      </c>
      <c r="M111" s="111" t="str">
        <f t="shared" si="7"/>
        <v/>
      </c>
      <c r="N111" s="111" t="str">
        <f t="shared" si="8"/>
        <v/>
      </c>
      <c r="O111" s="4"/>
      <c r="P111" s="4"/>
    </row>
    <row r="112" spans="1:16" s="5" customFormat="1" ht="20.100000000000001" customHeight="1" x14ac:dyDescent="0.2">
      <c r="A112" s="25" t="s">
        <v>79</v>
      </c>
      <c r="B112" s="26"/>
      <c r="D112" s="68" t="s">
        <v>678</v>
      </c>
      <c r="E112" s="168" t="s">
        <v>679</v>
      </c>
      <c r="F112" s="168"/>
      <c r="G112" s="135" t="s">
        <v>1225</v>
      </c>
      <c r="H112" s="135" t="s">
        <v>1226</v>
      </c>
      <c r="I112" s="135" t="s">
        <v>1227</v>
      </c>
      <c r="J112" s="72"/>
      <c r="K112" s="70" t="str">
        <f t="shared" si="5"/>
        <v/>
      </c>
      <c r="M112" s="111" t="str">
        <f t="shared" si="7"/>
        <v/>
      </c>
      <c r="N112" s="111" t="str">
        <f t="shared" si="8"/>
        <v/>
      </c>
      <c r="O112" s="4"/>
      <c r="P112" s="4"/>
    </row>
    <row r="113" spans="1:16" s="5" customFormat="1" ht="30" customHeight="1" x14ac:dyDescent="0.2">
      <c r="A113" s="25" t="s">
        <v>79</v>
      </c>
      <c r="B113" s="26"/>
      <c r="D113" s="18" t="s">
        <v>680</v>
      </c>
      <c r="E113" s="167" t="s">
        <v>681</v>
      </c>
      <c r="F113" s="167"/>
      <c r="G113" s="135" t="s">
        <v>1225</v>
      </c>
      <c r="H113" s="135" t="s">
        <v>1226</v>
      </c>
      <c r="I113" s="135" t="s">
        <v>1227</v>
      </c>
      <c r="J113" s="72"/>
      <c r="K113" s="70" t="str">
        <f t="shared" si="5"/>
        <v/>
      </c>
      <c r="M113" s="111" t="str">
        <f t="shared" si="7"/>
        <v/>
      </c>
      <c r="N113" s="111" t="str">
        <f t="shared" si="8"/>
        <v/>
      </c>
      <c r="O113" s="4"/>
      <c r="P113" s="4"/>
    </row>
    <row r="114" spans="1:16" s="5" customFormat="1" ht="20.100000000000001" customHeight="1" x14ac:dyDescent="0.2">
      <c r="A114" s="25" t="s">
        <v>79</v>
      </c>
      <c r="B114" s="26"/>
      <c r="D114" s="68" t="s">
        <v>682</v>
      </c>
      <c r="E114" s="168" t="s">
        <v>683</v>
      </c>
      <c r="F114" s="168"/>
      <c r="G114" s="135" t="s">
        <v>1225</v>
      </c>
      <c r="H114" s="135" t="s">
        <v>1226</v>
      </c>
      <c r="I114" s="135" t="s">
        <v>1227</v>
      </c>
      <c r="J114" s="72"/>
      <c r="K114" s="70" t="str">
        <f t="shared" si="5"/>
        <v/>
      </c>
      <c r="M114" s="111" t="str">
        <f t="shared" si="7"/>
        <v/>
      </c>
      <c r="N114" s="111" t="str">
        <f t="shared" si="8"/>
        <v/>
      </c>
      <c r="O114" s="4"/>
      <c r="P114" s="4"/>
    </row>
    <row r="115" spans="1:16" s="5" customFormat="1" ht="30" customHeight="1" x14ac:dyDescent="0.2">
      <c r="A115" s="25" t="s">
        <v>79</v>
      </c>
      <c r="B115" s="26"/>
      <c r="D115" s="18" t="s">
        <v>684</v>
      </c>
      <c r="E115" s="167" t="s">
        <v>685</v>
      </c>
      <c r="F115" s="167"/>
      <c r="G115" s="135" t="s">
        <v>1225</v>
      </c>
      <c r="H115" s="135" t="s">
        <v>1226</v>
      </c>
      <c r="I115" s="135" t="s">
        <v>1227</v>
      </c>
      <c r="J115" s="72"/>
      <c r="K115" s="70" t="str">
        <f t="shared" si="5"/>
        <v/>
      </c>
      <c r="M115" s="111" t="str">
        <f t="shared" si="7"/>
        <v/>
      </c>
      <c r="N115" s="111" t="str">
        <f t="shared" si="8"/>
        <v/>
      </c>
      <c r="O115" s="4"/>
      <c r="P115" s="4"/>
    </row>
    <row r="116" spans="1:16" s="5" customFormat="1" ht="20.100000000000001" customHeight="1" x14ac:dyDescent="0.2">
      <c r="A116" s="25" t="s">
        <v>79</v>
      </c>
      <c r="B116" s="26"/>
      <c r="D116" s="68" t="s">
        <v>687</v>
      </c>
      <c r="E116" s="168" t="s">
        <v>688</v>
      </c>
      <c r="F116" s="168"/>
      <c r="G116" s="135" t="s">
        <v>1225</v>
      </c>
      <c r="H116" s="135" t="s">
        <v>1226</v>
      </c>
      <c r="I116" s="135" t="s">
        <v>1227</v>
      </c>
      <c r="J116" s="72"/>
      <c r="K116" s="70" t="str">
        <f t="shared" si="5"/>
        <v/>
      </c>
      <c r="M116" s="111" t="str">
        <f t="shared" si="7"/>
        <v/>
      </c>
      <c r="N116" s="111" t="str">
        <f t="shared" si="8"/>
        <v/>
      </c>
      <c r="O116" s="4"/>
      <c r="P116" s="4"/>
    </row>
    <row r="117" spans="1:16" s="5" customFormat="1" ht="30" customHeight="1" x14ac:dyDescent="0.2">
      <c r="A117" s="25" t="s">
        <v>79</v>
      </c>
      <c r="B117" s="26"/>
      <c r="D117" s="18" t="s">
        <v>689</v>
      </c>
      <c r="E117" s="167" t="s">
        <v>690</v>
      </c>
      <c r="F117" s="167"/>
      <c r="G117" s="135" t="s">
        <v>1225</v>
      </c>
      <c r="H117" s="135" t="s">
        <v>1226</v>
      </c>
      <c r="I117" s="135" t="s">
        <v>1227</v>
      </c>
      <c r="J117" s="72"/>
      <c r="K117" s="70" t="str">
        <f t="shared" si="5"/>
        <v/>
      </c>
      <c r="M117" s="111" t="str">
        <f t="shared" si="7"/>
        <v/>
      </c>
      <c r="N117" s="111" t="str">
        <f t="shared" si="8"/>
        <v/>
      </c>
      <c r="O117" s="4"/>
      <c r="P117" s="4"/>
    </row>
    <row r="118" spans="1:16" s="5" customFormat="1" ht="30" customHeight="1" x14ac:dyDescent="0.2">
      <c r="A118" s="25" t="s">
        <v>79</v>
      </c>
      <c r="B118" s="26"/>
      <c r="D118" s="68" t="s">
        <v>691</v>
      </c>
      <c r="E118" s="168" t="s">
        <v>692</v>
      </c>
      <c r="F118" s="168"/>
      <c r="G118" s="135" t="s">
        <v>1225</v>
      </c>
      <c r="H118" s="135" t="s">
        <v>1226</v>
      </c>
      <c r="I118" s="135" t="s">
        <v>1227</v>
      </c>
      <c r="J118" s="72"/>
      <c r="K118" s="70" t="str">
        <f t="shared" si="5"/>
        <v/>
      </c>
      <c r="M118" s="111" t="str">
        <f t="shared" si="7"/>
        <v/>
      </c>
      <c r="N118" s="111" t="str">
        <f t="shared" si="8"/>
        <v/>
      </c>
      <c r="O118" s="4"/>
      <c r="P118" s="4"/>
    </row>
    <row r="119" spans="1:16" s="5" customFormat="1" ht="20.100000000000001" customHeight="1" x14ac:dyDescent="0.2">
      <c r="A119" s="25" t="s">
        <v>79</v>
      </c>
      <c r="B119" s="26"/>
      <c r="D119" s="18" t="s">
        <v>693</v>
      </c>
      <c r="E119" s="167" t="s">
        <v>694</v>
      </c>
      <c r="F119" s="167"/>
      <c r="G119" s="135" t="s">
        <v>1225</v>
      </c>
      <c r="H119" s="135" t="s">
        <v>1226</v>
      </c>
      <c r="I119" s="135" t="s">
        <v>1227</v>
      </c>
      <c r="J119" s="72"/>
      <c r="K119" s="70" t="str">
        <f t="shared" si="5"/>
        <v/>
      </c>
      <c r="M119" s="111" t="str">
        <f t="shared" si="7"/>
        <v/>
      </c>
      <c r="N119" s="111" t="str">
        <f t="shared" si="8"/>
        <v/>
      </c>
      <c r="O119" s="4"/>
      <c r="P119" s="4"/>
    </row>
    <row r="120" spans="1:16" s="5" customFormat="1" ht="20.100000000000001" customHeight="1" x14ac:dyDescent="0.2">
      <c r="A120" s="25" t="s">
        <v>79</v>
      </c>
      <c r="B120" s="26"/>
      <c r="D120" s="68" t="s">
        <v>695</v>
      </c>
      <c r="E120" s="168" t="s">
        <v>696</v>
      </c>
      <c r="F120" s="168"/>
      <c r="G120" s="135" t="s">
        <v>1225</v>
      </c>
      <c r="H120" s="135" t="s">
        <v>1226</v>
      </c>
      <c r="I120" s="135" t="s">
        <v>1227</v>
      </c>
      <c r="J120" s="72"/>
      <c r="K120" s="70" t="str">
        <f t="shared" si="5"/>
        <v/>
      </c>
      <c r="M120" s="111" t="str">
        <f t="shared" si="7"/>
        <v/>
      </c>
      <c r="N120" s="111" t="str">
        <f t="shared" si="8"/>
        <v/>
      </c>
      <c r="O120" s="4"/>
      <c r="P120" s="4"/>
    </row>
    <row r="121" spans="1:16" s="5" customFormat="1" ht="45" customHeight="1" x14ac:dyDescent="0.2">
      <c r="A121" s="25" t="s">
        <v>79</v>
      </c>
      <c r="B121" s="26"/>
      <c r="D121" s="18" t="s">
        <v>698</v>
      </c>
      <c r="E121" s="167" t="s">
        <v>699</v>
      </c>
      <c r="F121" s="167"/>
      <c r="G121" s="135" t="s">
        <v>1225</v>
      </c>
      <c r="H121" s="135" t="s">
        <v>1226</v>
      </c>
      <c r="I121" s="135" t="s">
        <v>1227</v>
      </c>
      <c r="J121" s="72"/>
      <c r="K121" s="70" t="str">
        <f t="shared" si="5"/>
        <v/>
      </c>
      <c r="M121" s="111" t="str">
        <f t="shared" si="7"/>
        <v/>
      </c>
      <c r="N121" s="111" t="str">
        <f t="shared" si="8"/>
        <v/>
      </c>
      <c r="O121" s="4"/>
      <c r="P121" s="4"/>
    </row>
    <row r="122" spans="1:16" s="5" customFormat="1" ht="60" customHeight="1" x14ac:dyDescent="0.2">
      <c r="A122" s="25" t="s">
        <v>79</v>
      </c>
      <c r="B122" s="26"/>
      <c r="D122" s="68" t="s">
        <v>701</v>
      </c>
      <c r="E122" s="168" t="s">
        <v>702</v>
      </c>
      <c r="F122" s="168"/>
      <c r="G122" s="135" t="s">
        <v>1225</v>
      </c>
      <c r="H122" s="135" t="s">
        <v>1226</v>
      </c>
      <c r="I122" s="135" t="s">
        <v>1227</v>
      </c>
      <c r="J122" s="72"/>
      <c r="K122" s="70" t="str">
        <f t="shared" si="5"/>
        <v/>
      </c>
      <c r="M122" s="111" t="str">
        <f t="shared" si="7"/>
        <v/>
      </c>
      <c r="N122" s="111" t="str">
        <f t="shared" si="8"/>
        <v/>
      </c>
      <c r="O122" s="4"/>
      <c r="P122" s="4"/>
    </row>
    <row r="123" spans="1:16" s="5" customFormat="1" ht="45" customHeight="1" x14ac:dyDescent="0.2">
      <c r="A123" s="25" t="s">
        <v>79</v>
      </c>
      <c r="B123" s="26"/>
      <c r="D123" s="18" t="s">
        <v>703</v>
      </c>
      <c r="E123" s="167" t="s">
        <v>704</v>
      </c>
      <c r="F123" s="167"/>
      <c r="G123" s="135" t="s">
        <v>1225</v>
      </c>
      <c r="H123" s="135" t="s">
        <v>1226</v>
      </c>
      <c r="I123" s="135" t="s">
        <v>1227</v>
      </c>
      <c r="J123" s="72"/>
      <c r="K123" s="70" t="str">
        <f t="shared" si="5"/>
        <v/>
      </c>
      <c r="M123" s="111" t="str">
        <f t="shared" si="7"/>
        <v/>
      </c>
      <c r="N123" s="111" t="str">
        <f t="shared" si="8"/>
        <v/>
      </c>
      <c r="O123" s="4"/>
      <c r="P123" s="4"/>
    </row>
    <row r="124" spans="1:16" s="5" customFormat="1" ht="60" customHeight="1" x14ac:dyDescent="0.2">
      <c r="A124" s="25" t="s">
        <v>79</v>
      </c>
      <c r="B124" s="26"/>
      <c r="D124" s="68" t="s">
        <v>705</v>
      </c>
      <c r="E124" s="168" t="s">
        <v>706</v>
      </c>
      <c r="F124" s="168"/>
      <c r="G124" s="135" t="s">
        <v>1225</v>
      </c>
      <c r="H124" s="135" t="s">
        <v>1226</v>
      </c>
      <c r="I124" s="135" t="s">
        <v>1227</v>
      </c>
      <c r="J124" s="72"/>
      <c r="K124" s="70" t="str">
        <f t="shared" si="5"/>
        <v/>
      </c>
      <c r="M124" s="111" t="str">
        <f t="shared" si="7"/>
        <v/>
      </c>
      <c r="N124" s="111" t="str">
        <f t="shared" si="8"/>
        <v/>
      </c>
      <c r="O124" s="4"/>
      <c r="P124" s="4"/>
    </row>
    <row r="125" spans="1:16" s="5" customFormat="1" ht="60" customHeight="1" x14ac:dyDescent="0.2">
      <c r="A125" s="25" t="s">
        <v>79</v>
      </c>
      <c r="B125" s="26"/>
      <c r="D125" s="18" t="s">
        <v>707</v>
      </c>
      <c r="E125" s="167" t="s">
        <v>708</v>
      </c>
      <c r="F125" s="167"/>
      <c r="G125" s="135" t="s">
        <v>1225</v>
      </c>
      <c r="H125" s="135" t="s">
        <v>1226</v>
      </c>
      <c r="I125" s="135" t="s">
        <v>1227</v>
      </c>
      <c r="J125" s="72"/>
      <c r="K125" s="70" t="str">
        <f t="shared" si="5"/>
        <v/>
      </c>
      <c r="M125" s="111" t="str">
        <f t="shared" si="7"/>
        <v/>
      </c>
      <c r="N125" s="111" t="str">
        <f t="shared" si="8"/>
        <v/>
      </c>
      <c r="O125" s="4"/>
      <c r="P125" s="4"/>
    </row>
    <row r="126" spans="1:16" s="5" customFormat="1" ht="30" customHeight="1" x14ac:dyDescent="0.2">
      <c r="A126" s="25" t="s">
        <v>79</v>
      </c>
      <c r="B126" s="26"/>
      <c r="D126" s="68" t="s">
        <v>709</v>
      </c>
      <c r="E126" s="168" t="s">
        <v>710</v>
      </c>
      <c r="F126" s="168"/>
      <c r="G126" s="135" t="s">
        <v>1225</v>
      </c>
      <c r="H126" s="135" t="s">
        <v>1226</v>
      </c>
      <c r="I126" s="135" t="s">
        <v>1227</v>
      </c>
      <c r="J126" s="72"/>
      <c r="K126" s="70" t="str">
        <f t="shared" si="5"/>
        <v/>
      </c>
      <c r="M126" s="111" t="str">
        <f t="shared" si="7"/>
        <v/>
      </c>
      <c r="N126" s="111" t="str">
        <f t="shared" si="8"/>
        <v/>
      </c>
      <c r="O126" s="4"/>
      <c r="P126" s="4"/>
    </row>
    <row r="127" spans="1:16" s="5" customFormat="1" ht="45" customHeight="1" x14ac:dyDescent="0.2">
      <c r="A127" s="25" t="s">
        <v>79</v>
      </c>
      <c r="B127" s="26"/>
      <c r="D127" s="18" t="s">
        <v>711</v>
      </c>
      <c r="E127" s="167" t="s">
        <v>712</v>
      </c>
      <c r="F127" s="167"/>
      <c r="G127" s="135" t="s">
        <v>1225</v>
      </c>
      <c r="H127" s="135" t="s">
        <v>1226</v>
      </c>
      <c r="I127" s="135" t="s">
        <v>1227</v>
      </c>
      <c r="J127" s="72"/>
      <c r="K127" s="70" t="str">
        <f t="shared" si="5"/>
        <v/>
      </c>
      <c r="M127" s="111" t="str">
        <f t="shared" si="7"/>
        <v/>
      </c>
      <c r="N127" s="111" t="str">
        <f t="shared" si="8"/>
        <v/>
      </c>
      <c r="O127" s="4"/>
      <c r="P127" s="4"/>
    </row>
    <row r="128" spans="1:16" s="5" customFormat="1" ht="30" customHeight="1" x14ac:dyDescent="0.2">
      <c r="A128" s="25" t="s">
        <v>79</v>
      </c>
      <c r="B128" s="26"/>
      <c r="D128" s="68" t="s">
        <v>713</v>
      </c>
      <c r="E128" s="168" t="s">
        <v>714</v>
      </c>
      <c r="F128" s="168"/>
      <c r="G128" s="135" t="s">
        <v>1225</v>
      </c>
      <c r="H128" s="135" t="s">
        <v>1226</v>
      </c>
      <c r="I128" s="135" t="s">
        <v>1227</v>
      </c>
      <c r="J128" s="72"/>
      <c r="K128" s="70" t="str">
        <f t="shared" si="5"/>
        <v/>
      </c>
      <c r="M128" s="111" t="str">
        <f t="shared" si="7"/>
        <v/>
      </c>
      <c r="N128" s="111" t="str">
        <f t="shared" si="8"/>
        <v/>
      </c>
      <c r="O128" s="4"/>
      <c r="P128" s="4"/>
    </row>
    <row r="129" spans="1:16" s="5" customFormat="1" ht="45" customHeight="1" x14ac:dyDescent="0.2">
      <c r="A129" s="25" t="s">
        <v>79</v>
      </c>
      <c r="B129" s="26"/>
      <c r="D129" s="18" t="s">
        <v>715</v>
      </c>
      <c r="E129" s="167" t="s">
        <v>716</v>
      </c>
      <c r="F129" s="167"/>
      <c r="G129" s="135" t="s">
        <v>1225</v>
      </c>
      <c r="H129" s="135" t="s">
        <v>1226</v>
      </c>
      <c r="I129" s="135" t="s">
        <v>1227</v>
      </c>
      <c r="J129" s="72"/>
      <c r="K129" s="70" t="str">
        <f t="shared" ref="K129:K136" si="9">N129</f>
        <v/>
      </c>
      <c r="M129" s="111" t="str">
        <f t="shared" si="7"/>
        <v/>
      </c>
      <c r="N129" s="111" t="str">
        <f t="shared" si="8"/>
        <v/>
      </c>
      <c r="O129" s="4"/>
      <c r="P129" s="4"/>
    </row>
    <row r="130" spans="1:16" s="5" customFormat="1" ht="45" customHeight="1" x14ac:dyDescent="0.2">
      <c r="A130" s="25" t="s">
        <v>79</v>
      </c>
      <c r="B130" s="26"/>
      <c r="D130" s="68" t="s">
        <v>717</v>
      </c>
      <c r="E130" s="168" t="s">
        <v>718</v>
      </c>
      <c r="F130" s="168"/>
      <c r="G130" s="135" t="s">
        <v>1225</v>
      </c>
      <c r="H130" s="135" t="s">
        <v>1226</v>
      </c>
      <c r="I130" s="135" t="s">
        <v>1227</v>
      </c>
      <c r="J130" s="72"/>
      <c r="K130" s="70" t="str">
        <f t="shared" si="9"/>
        <v/>
      </c>
      <c r="M130" s="111" t="str">
        <f t="shared" si="7"/>
        <v/>
      </c>
      <c r="N130" s="111" t="str">
        <f t="shared" si="8"/>
        <v/>
      </c>
      <c r="O130" s="4"/>
      <c r="P130" s="4"/>
    </row>
    <row r="131" spans="1:16" s="5" customFormat="1" ht="20.100000000000001" customHeight="1" x14ac:dyDescent="0.2">
      <c r="A131" s="25" t="s">
        <v>79</v>
      </c>
      <c r="B131" s="26"/>
      <c r="D131" s="18" t="s">
        <v>719</v>
      </c>
      <c r="E131" s="167" t="s">
        <v>720</v>
      </c>
      <c r="F131" s="167"/>
      <c r="G131" s="135" t="s">
        <v>1225</v>
      </c>
      <c r="H131" s="135" t="s">
        <v>1226</v>
      </c>
      <c r="I131" s="135" t="s">
        <v>1227</v>
      </c>
      <c r="J131" s="72"/>
      <c r="K131" s="70" t="str">
        <f t="shared" si="9"/>
        <v/>
      </c>
      <c r="M131" s="111" t="str">
        <f t="shared" si="7"/>
        <v/>
      </c>
      <c r="N131" s="111" t="str">
        <f t="shared" si="8"/>
        <v/>
      </c>
      <c r="O131" s="4"/>
      <c r="P131" s="4"/>
    </row>
    <row r="132" spans="1:16" s="5" customFormat="1" ht="30" customHeight="1" x14ac:dyDescent="0.2">
      <c r="A132" s="25" t="s">
        <v>79</v>
      </c>
      <c r="B132" s="26"/>
      <c r="D132" s="68" t="s">
        <v>721</v>
      </c>
      <c r="E132" s="168" t="s">
        <v>722</v>
      </c>
      <c r="F132" s="168"/>
      <c r="G132" s="135" t="s">
        <v>1225</v>
      </c>
      <c r="H132" s="135" t="s">
        <v>1226</v>
      </c>
      <c r="I132" s="135" t="s">
        <v>1227</v>
      </c>
      <c r="J132" s="72"/>
      <c r="K132" s="70" t="str">
        <f t="shared" si="9"/>
        <v/>
      </c>
      <c r="M132" s="111" t="str">
        <f t="shared" si="7"/>
        <v/>
      </c>
      <c r="N132" s="111" t="str">
        <f t="shared" si="8"/>
        <v/>
      </c>
      <c r="O132" s="4"/>
      <c r="P132" s="4"/>
    </row>
    <row r="133" spans="1:16" s="5" customFormat="1" ht="30" customHeight="1" x14ac:dyDescent="0.2">
      <c r="A133" s="25" t="s">
        <v>79</v>
      </c>
      <c r="B133" s="26"/>
      <c r="D133" s="18" t="s">
        <v>723</v>
      </c>
      <c r="E133" s="167" t="s">
        <v>724</v>
      </c>
      <c r="F133" s="167"/>
      <c r="G133" s="135" t="s">
        <v>1225</v>
      </c>
      <c r="H133" s="135" t="s">
        <v>1226</v>
      </c>
      <c r="I133" s="135" t="s">
        <v>1227</v>
      </c>
      <c r="J133" s="72"/>
      <c r="K133" s="70" t="str">
        <f t="shared" si="9"/>
        <v/>
      </c>
      <c r="M133" s="111" t="str">
        <f t="shared" si="7"/>
        <v/>
      </c>
      <c r="N133" s="111" t="str">
        <f t="shared" si="8"/>
        <v/>
      </c>
      <c r="O133" s="4"/>
      <c r="P133" s="4"/>
    </row>
    <row r="134" spans="1:16" s="5" customFormat="1" ht="30" customHeight="1" x14ac:dyDescent="0.2">
      <c r="A134" s="25" t="s">
        <v>79</v>
      </c>
      <c r="B134" s="26"/>
      <c r="D134" s="68" t="s">
        <v>725</v>
      </c>
      <c r="E134" s="168" t="s">
        <v>726</v>
      </c>
      <c r="F134" s="168"/>
      <c r="G134" s="135" t="s">
        <v>1225</v>
      </c>
      <c r="H134" s="135" t="s">
        <v>1226</v>
      </c>
      <c r="I134" s="135" t="s">
        <v>1227</v>
      </c>
      <c r="J134" s="72"/>
      <c r="K134" s="70" t="str">
        <f t="shared" si="9"/>
        <v/>
      </c>
      <c r="M134" s="111" t="str">
        <f t="shared" si="7"/>
        <v/>
      </c>
      <c r="N134" s="111" t="str">
        <f t="shared" si="8"/>
        <v/>
      </c>
      <c r="O134" s="4"/>
      <c r="P134" s="4"/>
    </row>
    <row r="135" spans="1:16" s="5" customFormat="1" ht="30" customHeight="1" x14ac:dyDescent="0.2">
      <c r="A135" s="25" t="s">
        <v>79</v>
      </c>
      <c r="B135" s="26"/>
      <c r="D135" s="18" t="s">
        <v>727</v>
      </c>
      <c r="E135" s="167" t="s">
        <v>728</v>
      </c>
      <c r="F135" s="167"/>
      <c r="G135" s="135" t="s">
        <v>1225</v>
      </c>
      <c r="H135" s="135" t="s">
        <v>1226</v>
      </c>
      <c r="I135" s="135" t="s">
        <v>1227</v>
      </c>
      <c r="J135" s="72"/>
      <c r="K135" s="70" t="str">
        <f t="shared" si="9"/>
        <v/>
      </c>
      <c r="M135" s="111" t="str">
        <f t="shared" si="7"/>
        <v/>
      </c>
      <c r="N135" s="111" t="str">
        <f t="shared" si="8"/>
        <v/>
      </c>
      <c r="O135" s="4"/>
      <c r="P135" s="4"/>
    </row>
    <row r="136" spans="1:16" s="5" customFormat="1" ht="30" customHeight="1" x14ac:dyDescent="0.2">
      <c r="A136" s="25" t="s">
        <v>79</v>
      </c>
      <c r="B136" s="26"/>
      <c r="D136" s="68" t="s">
        <v>729</v>
      </c>
      <c r="E136" s="168" t="s">
        <v>730</v>
      </c>
      <c r="F136" s="168"/>
      <c r="G136" s="135" t="s">
        <v>1225</v>
      </c>
      <c r="H136" s="135" t="s">
        <v>1226</v>
      </c>
      <c r="I136" s="135" t="s">
        <v>1227</v>
      </c>
      <c r="J136" s="72"/>
      <c r="K136" s="70" t="str">
        <f t="shared" si="9"/>
        <v/>
      </c>
      <c r="M136" s="111" t="str">
        <f t="shared" si="7"/>
        <v/>
      </c>
      <c r="N136" s="111" t="str">
        <f t="shared" si="8"/>
        <v/>
      </c>
      <c r="O136" s="4"/>
      <c r="P136" s="4"/>
    </row>
    <row r="137" spans="1:16" s="5" customFormat="1" ht="15.95" customHeight="1" x14ac:dyDescent="0.2">
      <c r="A137" s="9"/>
      <c r="B137" s="29"/>
      <c r="D137" s="76" t="s">
        <v>511</v>
      </c>
      <c r="E137" s="77"/>
      <c r="F137" s="77"/>
      <c r="G137" s="77"/>
      <c r="H137" s="77"/>
      <c r="I137" s="77"/>
      <c r="J137" s="77"/>
      <c r="K137" s="73"/>
      <c r="L137" s="22" t="s">
        <v>490</v>
      </c>
      <c r="M137" s="111" t="str">
        <f t="shared" si="7"/>
        <v/>
      </c>
      <c r="N137" s="111" t="str">
        <f t="shared" si="8"/>
        <v/>
      </c>
      <c r="O137" s="4"/>
      <c r="P137" s="4"/>
    </row>
    <row r="138" spans="1:16" s="5" customFormat="1" ht="30" customHeight="1" x14ac:dyDescent="0.2">
      <c r="A138" s="25" t="s">
        <v>289</v>
      </c>
      <c r="B138" s="26"/>
      <c r="D138" s="68" t="s">
        <v>731</v>
      </c>
      <c r="E138" s="168" t="s">
        <v>732</v>
      </c>
      <c r="F138" s="168"/>
      <c r="G138" s="135" t="s">
        <v>1225</v>
      </c>
      <c r="H138" s="135" t="s">
        <v>1226</v>
      </c>
      <c r="I138" s="135" t="s">
        <v>1227</v>
      </c>
      <c r="J138" s="72"/>
      <c r="K138" s="70" t="str">
        <f t="shared" ref="K138:K188" si="10">N138</f>
        <v/>
      </c>
      <c r="M138" s="111" t="str">
        <f t="shared" si="7"/>
        <v/>
      </c>
      <c r="N138" s="111" t="str">
        <f t="shared" si="8"/>
        <v/>
      </c>
      <c r="O138" s="4"/>
      <c r="P138" s="4"/>
    </row>
    <row r="139" spans="1:16" s="5" customFormat="1" ht="45" customHeight="1" x14ac:dyDescent="0.2">
      <c r="A139" s="25" t="s">
        <v>289</v>
      </c>
      <c r="B139" s="26"/>
      <c r="D139" s="18" t="s">
        <v>734</v>
      </c>
      <c r="E139" s="167" t="s">
        <v>735</v>
      </c>
      <c r="F139" s="167"/>
      <c r="G139" s="135" t="s">
        <v>1225</v>
      </c>
      <c r="H139" s="135" t="s">
        <v>1226</v>
      </c>
      <c r="I139" s="135" t="s">
        <v>1227</v>
      </c>
      <c r="J139" s="72"/>
      <c r="K139" s="70" t="str">
        <f t="shared" si="10"/>
        <v/>
      </c>
      <c r="M139" s="111" t="str">
        <f t="shared" si="7"/>
        <v/>
      </c>
      <c r="N139" s="111" t="str">
        <f t="shared" si="8"/>
        <v/>
      </c>
      <c r="O139" s="4"/>
      <c r="P139" s="4"/>
    </row>
    <row r="140" spans="1:16" s="5" customFormat="1" ht="20.100000000000001" customHeight="1" x14ac:dyDescent="0.2">
      <c r="A140" s="25" t="s">
        <v>289</v>
      </c>
      <c r="B140" s="26"/>
      <c r="D140" s="68" t="s">
        <v>736</v>
      </c>
      <c r="E140" s="168" t="s">
        <v>737</v>
      </c>
      <c r="F140" s="168"/>
      <c r="G140" s="135" t="s">
        <v>1225</v>
      </c>
      <c r="H140" s="135" t="s">
        <v>1226</v>
      </c>
      <c r="I140" s="135" t="s">
        <v>1227</v>
      </c>
      <c r="J140" s="72"/>
      <c r="K140" s="70" t="str">
        <f t="shared" si="10"/>
        <v/>
      </c>
      <c r="M140" s="111" t="str">
        <f t="shared" si="7"/>
        <v/>
      </c>
      <c r="N140" s="111" t="str">
        <f t="shared" si="8"/>
        <v/>
      </c>
      <c r="O140" s="4"/>
      <c r="P140" s="4"/>
    </row>
    <row r="141" spans="1:16" s="5" customFormat="1" ht="20.100000000000001" customHeight="1" x14ac:dyDescent="0.2">
      <c r="A141" s="25" t="s">
        <v>289</v>
      </c>
      <c r="B141" s="26"/>
      <c r="D141" s="18" t="s">
        <v>739</v>
      </c>
      <c r="E141" s="167" t="s">
        <v>740</v>
      </c>
      <c r="F141" s="167"/>
      <c r="G141" s="135" t="s">
        <v>1225</v>
      </c>
      <c r="H141" s="135" t="s">
        <v>1226</v>
      </c>
      <c r="I141" s="135" t="s">
        <v>1227</v>
      </c>
      <c r="J141" s="72"/>
      <c r="K141" s="70" t="str">
        <f t="shared" si="10"/>
        <v/>
      </c>
      <c r="M141" s="111" t="str">
        <f t="shared" si="7"/>
        <v/>
      </c>
      <c r="N141" s="111" t="str">
        <f t="shared" si="8"/>
        <v/>
      </c>
      <c r="O141" s="4"/>
      <c r="P141" s="4"/>
    </row>
    <row r="142" spans="1:16" s="5" customFormat="1" ht="30" customHeight="1" x14ac:dyDescent="0.2">
      <c r="A142" s="25" t="s">
        <v>289</v>
      </c>
      <c r="B142" s="26"/>
      <c r="D142" s="68" t="s">
        <v>741</v>
      </c>
      <c r="E142" s="168" t="s">
        <v>742</v>
      </c>
      <c r="F142" s="168"/>
      <c r="G142" s="135" t="s">
        <v>1225</v>
      </c>
      <c r="H142" s="135" t="s">
        <v>1226</v>
      </c>
      <c r="I142" s="135" t="s">
        <v>1227</v>
      </c>
      <c r="J142" s="72"/>
      <c r="K142" s="70" t="str">
        <f t="shared" si="10"/>
        <v/>
      </c>
      <c r="M142" s="111" t="str">
        <f t="shared" si="7"/>
        <v/>
      </c>
      <c r="N142" s="111" t="str">
        <f t="shared" si="8"/>
        <v/>
      </c>
      <c r="O142" s="4"/>
      <c r="P142" s="4"/>
    </row>
    <row r="143" spans="1:16" s="5" customFormat="1" ht="20.100000000000001" customHeight="1" x14ac:dyDescent="0.2">
      <c r="A143" s="25" t="s">
        <v>289</v>
      </c>
      <c r="B143" s="26"/>
      <c r="D143" s="18" t="s">
        <v>744</v>
      </c>
      <c r="E143" s="167" t="s">
        <v>745</v>
      </c>
      <c r="F143" s="167"/>
      <c r="G143" s="135" t="s">
        <v>1225</v>
      </c>
      <c r="H143" s="135" t="s">
        <v>1226</v>
      </c>
      <c r="I143" s="135" t="s">
        <v>1227</v>
      </c>
      <c r="J143" s="72"/>
      <c r="K143" s="70" t="str">
        <f t="shared" si="10"/>
        <v/>
      </c>
      <c r="M143" s="111" t="str">
        <f t="shared" si="7"/>
        <v/>
      </c>
      <c r="N143" s="111" t="str">
        <f t="shared" si="8"/>
        <v/>
      </c>
      <c r="O143" s="4"/>
      <c r="P143" s="4"/>
    </row>
    <row r="144" spans="1:16" s="5" customFormat="1" ht="20.100000000000001" customHeight="1" x14ac:dyDescent="0.2">
      <c r="A144" s="25" t="s">
        <v>289</v>
      </c>
      <c r="B144" s="26"/>
      <c r="D144" s="68" t="s">
        <v>746</v>
      </c>
      <c r="E144" s="168" t="s">
        <v>747</v>
      </c>
      <c r="F144" s="168"/>
      <c r="G144" s="135" t="s">
        <v>1225</v>
      </c>
      <c r="H144" s="135" t="s">
        <v>1226</v>
      </c>
      <c r="I144" s="135" t="s">
        <v>1227</v>
      </c>
      <c r="J144" s="72"/>
      <c r="K144" s="70" t="str">
        <f t="shared" si="10"/>
        <v/>
      </c>
      <c r="M144" s="111" t="str">
        <f t="shared" si="7"/>
        <v/>
      </c>
      <c r="N144" s="111" t="str">
        <f t="shared" si="8"/>
        <v/>
      </c>
      <c r="O144" s="4"/>
      <c r="P144" s="4"/>
    </row>
    <row r="145" spans="1:16" s="5" customFormat="1" ht="30" customHeight="1" x14ac:dyDescent="0.2">
      <c r="A145" s="25" t="s">
        <v>289</v>
      </c>
      <c r="B145" s="26"/>
      <c r="D145" s="18" t="s">
        <v>748</v>
      </c>
      <c r="E145" s="167" t="s">
        <v>749</v>
      </c>
      <c r="F145" s="167"/>
      <c r="G145" s="135" t="s">
        <v>1225</v>
      </c>
      <c r="H145" s="135" t="s">
        <v>1226</v>
      </c>
      <c r="I145" s="135" t="s">
        <v>1227</v>
      </c>
      <c r="J145" s="72"/>
      <c r="K145" s="70" t="str">
        <f t="shared" si="10"/>
        <v/>
      </c>
      <c r="M145" s="111" t="str">
        <f t="shared" si="7"/>
        <v/>
      </c>
      <c r="N145" s="111" t="str">
        <f t="shared" si="8"/>
        <v/>
      </c>
      <c r="O145" s="4"/>
      <c r="P145" s="4"/>
    </row>
    <row r="146" spans="1:16" s="5" customFormat="1" ht="30" customHeight="1" x14ac:dyDescent="0.2">
      <c r="A146" s="25" t="s">
        <v>289</v>
      </c>
      <c r="B146" s="26"/>
      <c r="D146" s="68" t="s">
        <v>750</v>
      </c>
      <c r="E146" s="168" t="s">
        <v>751</v>
      </c>
      <c r="F146" s="168"/>
      <c r="G146" s="135" t="s">
        <v>1225</v>
      </c>
      <c r="H146" s="135" t="s">
        <v>1226</v>
      </c>
      <c r="I146" s="135" t="s">
        <v>1227</v>
      </c>
      <c r="J146" s="72"/>
      <c r="K146" s="70" t="str">
        <f t="shared" si="10"/>
        <v/>
      </c>
      <c r="M146" s="111" t="str">
        <f t="shared" si="7"/>
        <v/>
      </c>
      <c r="N146" s="111" t="str">
        <f t="shared" si="8"/>
        <v/>
      </c>
      <c r="O146" s="4"/>
      <c r="P146" s="4"/>
    </row>
    <row r="147" spans="1:16" s="5" customFormat="1" ht="30" customHeight="1" x14ac:dyDescent="0.2">
      <c r="A147" s="25" t="s">
        <v>289</v>
      </c>
      <c r="B147" s="26"/>
      <c r="D147" s="18" t="s">
        <v>752</v>
      </c>
      <c r="E147" s="167" t="s">
        <v>753</v>
      </c>
      <c r="F147" s="167"/>
      <c r="G147" s="135" t="s">
        <v>1225</v>
      </c>
      <c r="H147" s="135" t="s">
        <v>1226</v>
      </c>
      <c r="I147" s="135" t="s">
        <v>1227</v>
      </c>
      <c r="J147" s="72"/>
      <c r="K147" s="70" t="str">
        <f t="shared" si="10"/>
        <v/>
      </c>
      <c r="M147" s="111" t="str">
        <f t="shared" si="7"/>
        <v/>
      </c>
      <c r="N147" s="111" t="str">
        <f t="shared" si="8"/>
        <v/>
      </c>
      <c r="O147" s="4"/>
      <c r="P147" s="4"/>
    </row>
    <row r="148" spans="1:16" s="5" customFormat="1" ht="30" customHeight="1" x14ac:dyDescent="0.2">
      <c r="A148" s="25" t="s">
        <v>289</v>
      </c>
      <c r="B148" s="26"/>
      <c r="D148" s="68" t="s">
        <v>754</v>
      </c>
      <c r="E148" s="168" t="s">
        <v>755</v>
      </c>
      <c r="F148" s="168"/>
      <c r="G148" s="135" t="s">
        <v>1225</v>
      </c>
      <c r="H148" s="135" t="s">
        <v>1226</v>
      </c>
      <c r="I148" s="135" t="s">
        <v>1227</v>
      </c>
      <c r="J148" s="72"/>
      <c r="K148" s="70" t="str">
        <f t="shared" si="10"/>
        <v/>
      </c>
      <c r="M148" s="111" t="str">
        <f t="shared" si="7"/>
        <v/>
      </c>
      <c r="N148" s="111" t="str">
        <f t="shared" si="8"/>
        <v/>
      </c>
      <c r="O148" s="4"/>
      <c r="P148" s="4"/>
    </row>
    <row r="149" spans="1:16" s="5" customFormat="1" ht="30" customHeight="1" x14ac:dyDescent="0.2">
      <c r="A149" s="25" t="s">
        <v>289</v>
      </c>
      <c r="B149" s="26"/>
      <c r="D149" s="18" t="s">
        <v>756</v>
      </c>
      <c r="E149" s="167" t="s">
        <v>757</v>
      </c>
      <c r="F149" s="167"/>
      <c r="G149" s="135" t="s">
        <v>1225</v>
      </c>
      <c r="H149" s="135" t="s">
        <v>1226</v>
      </c>
      <c r="I149" s="135" t="s">
        <v>1227</v>
      </c>
      <c r="J149" s="72"/>
      <c r="K149" s="70" t="str">
        <f t="shared" si="10"/>
        <v/>
      </c>
      <c r="M149" s="111" t="str">
        <f t="shared" si="7"/>
        <v/>
      </c>
      <c r="N149" s="111" t="str">
        <f t="shared" si="8"/>
        <v/>
      </c>
      <c r="O149" s="4"/>
      <c r="P149" s="4"/>
    </row>
    <row r="150" spans="1:16" s="5" customFormat="1" ht="45" customHeight="1" x14ac:dyDescent="0.2">
      <c r="A150" s="25" t="s">
        <v>289</v>
      </c>
      <c r="B150" s="26"/>
      <c r="D150" s="68" t="s">
        <v>758</v>
      </c>
      <c r="E150" s="168" t="s">
        <v>759</v>
      </c>
      <c r="F150" s="168"/>
      <c r="G150" s="135" t="s">
        <v>1225</v>
      </c>
      <c r="H150" s="135" t="s">
        <v>1226</v>
      </c>
      <c r="I150" s="135" t="s">
        <v>1227</v>
      </c>
      <c r="J150" s="72"/>
      <c r="K150" s="70" t="str">
        <f t="shared" si="10"/>
        <v/>
      </c>
      <c r="M150" s="111" t="str">
        <f t="shared" si="7"/>
        <v/>
      </c>
      <c r="N150" s="111" t="str">
        <f t="shared" si="8"/>
        <v/>
      </c>
      <c r="O150" s="4"/>
      <c r="P150" s="4"/>
    </row>
    <row r="151" spans="1:16" s="5" customFormat="1" ht="30" customHeight="1" x14ac:dyDescent="0.2">
      <c r="A151" s="25" t="s">
        <v>289</v>
      </c>
      <c r="B151" s="26"/>
      <c r="D151" s="18" t="s">
        <v>760</v>
      </c>
      <c r="E151" s="167" t="s">
        <v>761</v>
      </c>
      <c r="F151" s="167"/>
      <c r="G151" s="135" t="s">
        <v>1225</v>
      </c>
      <c r="H151" s="135" t="s">
        <v>1226</v>
      </c>
      <c r="I151" s="135" t="s">
        <v>1227</v>
      </c>
      <c r="J151" s="72"/>
      <c r="K151" s="70" t="str">
        <f t="shared" si="10"/>
        <v/>
      </c>
      <c r="M151" s="111" t="str">
        <f t="shared" si="7"/>
        <v/>
      </c>
      <c r="N151" s="111" t="str">
        <f t="shared" si="8"/>
        <v/>
      </c>
      <c r="O151" s="4"/>
      <c r="P151" s="4"/>
    </row>
    <row r="152" spans="1:16" s="5" customFormat="1" ht="30" customHeight="1" x14ac:dyDescent="0.2">
      <c r="A152" s="25" t="s">
        <v>289</v>
      </c>
      <c r="B152" s="26"/>
      <c r="D152" s="68" t="s">
        <v>762</v>
      </c>
      <c r="E152" s="168" t="s">
        <v>763</v>
      </c>
      <c r="F152" s="168"/>
      <c r="G152" s="135" t="s">
        <v>1225</v>
      </c>
      <c r="H152" s="135" t="s">
        <v>1226</v>
      </c>
      <c r="I152" s="135" t="s">
        <v>1227</v>
      </c>
      <c r="J152" s="72"/>
      <c r="K152" s="70" t="str">
        <f t="shared" si="10"/>
        <v/>
      </c>
      <c r="M152" s="111" t="str">
        <f t="shared" si="7"/>
        <v/>
      </c>
      <c r="N152" s="111" t="str">
        <f t="shared" si="8"/>
        <v/>
      </c>
      <c r="O152" s="4"/>
      <c r="P152" s="4"/>
    </row>
    <row r="153" spans="1:16" s="5" customFormat="1" ht="30" customHeight="1" x14ac:dyDescent="0.2">
      <c r="A153" s="25" t="s">
        <v>289</v>
      </c>
      <c r="B153" s="26"/>
      <c r="D153" s="18" t="s">
        <v>764</v>
      </c>
      <c r="E153" s="167" t="s">
        <v>765</v>
      </c>
      <c r="F153" s="167"/>
      <c r="G153" s="135" t="s">
        <v>1225</v>
      </c>
      <c r="H153" s="135" t="s">
        <v>1226</v>
      </c>
      <c r="I153" s="135" t="s">
        <v>1227</v>
      </c>
      <c r="J153" s="72"/>
      <c r="K153" s="70" t="str">
        <f t="shared" si="10"/>
        <v/>
      </c>
      <c r="M153" s="111" t="str">
        <f t="shared" si="7"/>
        <v/>
      </c>
      <c r="N153" s="111" t="str">
        <f t="shared" si="8"/>
        <v/>
      </c>
      <c r="O153" s="4"/>
      <c r="P153" s="4"/>
    </row>
    <row r="154" spans="1:16" s="5" customFormat="1" ht="30" customHeight="1" x14ac:dyDescent="0.2">
      <c r="A154" s="25" t="s">
        <v>289</v>
      </c>
      <c r="B154" s="26"/>
      <c r="D154" s="68" t="s">
        <v>766</v>
      </c>
      <c r="E154" s="168" t="s">
        <v>767</v>
      </c>
      <c r="F154" s="168"/>
      <c r="G154" s="135" t="s">
        <v>1225</v>
      </c>
      <c r="H154" s="135" t="s">
        <v>1226</v>
      </c>
      <c r="I154" s="135" t="s">
        <v>1227</v>
      </c>
      <c r="J154" s="72"/>
      <c r="K154" s="70" t="str">
        <f t="shared" si="10"/>
        <v/>
      </c>
      <c r="M154" s="111" t="str">
        <f t="shared" si="7"/>
        <v/>
      </c>
      <c r="N154" s="111" t="str">
        <f t="shared" si="8"/>
        <v/>
      </c>
      <c r="O154" s="4"/>
      <c r="P154" s="4"/>
    </row>
    <row r="155" spans="1:16" s="5" customFormat="1" ht="30" customHeight="1" x14ac:dyDescent="0.2">
      <c r="A155" s="25" t="s">
        <v>289</v>
      </c>
      <c r="B155" s="26"/>
      <c r="D155" s="18" t="s">
        <v>768</v>
      </c>
      <c r="E155" s="167" t="s">
        <v>769</v>
      </c>
      <c r="F155" s="167"/>
      <c r="G155" s="135" t="s">
        <v>1225</v>
      </c>
      <c r="H155" s="135" t="s">
        <v>1226</v>
      </c>
      <c r="I155" s="135" t="s">
        <v>1227</v>
      </c>
      <c r="J155" s="72"/>
      <c r="K155" s="70" t="str">
        <f t="shared" si="10"/>
        <v/>
      </c>
      <c r="M155" s="111" t="str">
        <f t="shared" si="7"/>
        <v/>
      </c>
      <c r="N155" s="111" t="str">
        <f t="shared" si="8"/>
        <v/>
      </c>
      <c r="O155" s="4"/>
      <c r="P155" s="4"/>
    </row>
    <row r="156" spans="1:16" s="5" customFormat="1" ht="30" customHeight="1" x14ac:dyDescent="0.2">
      <c r="A156" s="25" t="s">
        <v>289</v>
      </c>
      <c r="B156" s="26"/>
      <c r="D156" s="68" t="s">
        <v>770</v>
      </c>
      <c r="E156" s="168" t="s">
        <v>771</v>
      </c>
      <c r="F156" s="168"/>
      <c r="G156" s="135" t="s">
        <v>1225</v>
      </c>
      <c r="H156" s="135" t="s">
        <v>1226</v>
      </c>
      <c r="I156" s="135" t="s">
        <v>1227</v>
      </c>
      <c r="J156" s="72"/>
      <c r="K156" s="70" t="str">
        <f t="shared" si="10"/>
        <v/>
      </c>
      <c r="M156" s="111" t="str">
        <f t="shared" si="7"/>
        <v/>
      </c>
      <c r="N156" s="111" t="str">
        <f t="shared" si="8"/>
        <v/>
      </c>
      <c r="O156" s="4"/>
      <c r="P156" s="4"/>
    </row>
    <row r="157" spans="1:16" s="5" customFormat="1" ht="45" customHeight="1" x14ac:dyDescent="0.2">
      <c r="A157" s="25" t="s">
        <v>289</v>
      </c>
      <c r="B157" s="26"/>
      <c r="D157" s="18" t="s">
        <v>772</v>
      </c>
      <c r="E157" s="167" t="s">
        <v>773</v>
      </c>
      <c r="F157" s="167"/>
      <c r="G157" s="135" t="s">
        <v>1225</v>
      </c>
      <c r="H157" s="135" t="s">
        <v>1226</v>
      </c>
      <c r="I157" s="135" t="s">
        <v>1227</v>
      </c>
      <c r="J157" s="72"/>
      <c r="K157" s="70" t="str">
        <f t="shared" si="10"/>
        <v/>
      </c>
      <c r="M157" s="111" t="str">
        <f t="shared" si="7"/>
        <v/>
      </c>
      <c r="N157" s="111" t="str">
        <f t="shared" si="8"/>
        <v/>
      </c>
      <c r="O157" s="4"/>
      <c r="P157" s="4"/>
    </row>
    <row r="158" spans="1:16" s="5" customFormat="1" ht="45" customHeight="1" x14ac:dyDescent="0.2">
      <c r="A158" s="25"/>
      <c r="B158" s="26"/>
      <c r="D158" s="68" t="s">
        <v>774</v>
      </c>
      <c r="E158" s="168" t="s">
        <v>775</v>
      </c>
      <c r="F158" s="168"/>
      <c r="G158" s="135" t="s">
        <v>1225</v>
      </c>
      <c r="H158" s="135" t="s">
        <v>1226</v>
      </c>
      <c r="I158" s="135" t="s">
        <v>1227</v>
      </c>
      <c r="J158" s="72"/>
      <c r="K158" s="70"/>
      <c r="M158" s="111" t="str">
        <f t="shared" si="7"/>
        <v/>
      </c>
      <c r="N158" s="111" t="str">
        <f t="shared" si="8"/>
        <v/>
      </c>
      <c r="O158" s="4"/>
      <c r="P158" s="4"/>
    </row>
    <row r="159" spans="1:16" s="5" customFormat="1" ht="45" customHeight="1" x14ac:dyDescent="0.2">
      <c r="A159" s="25"/>
      <c r="B159" s="26"/>
      <c r="D159" s="18" t="s">
        <v>776</v>
      </c>
      <c r="E159" s="167" t="s">
        <v>777</v>
      </c>
      <c r="F159" s="167"/>
      <c r="G159" s="135" t="s">
        <v>1225</v>
      </c>
      <c r="H159" s="135" t="s">
        <v>1226</v>
      </c>
      <c r="I159" s="135" t="s">
        <v>1227</v>
      </c>
      <c r="J159" s="72"/>
      <c r="K159" s="70"/>
      <c r="M159" s="111" t="str">
        <f t="shared" si="7"/>
        <v/>
      </c>
      <c r="N159" s="111" t="str">
        <f t="shared" si="8"/>
        <v/>
      </c>
      <c r="O159" s="4"/>
      <c r="P159" s="4"/>
    </row>
    <row r="160" spans="1:16" s="5" customFormat="1" ht="60" customHeight="1" x14ac:dyDescent="0.2">
      <c r="A160" s="25"/>
      <c r="B160" s="26"/>
      <c r="D160" s="68" t="s">
        <v>778</v>
      </c>
      <c r="E160" s="168" t="s">
        <v>779</v>
      </c>
      <c r="F160" s="168"/>
      <c r="G160" s="135" t="s">
        <v>1225</v>
      </c>
      <c r="H160" s="135" t="s">
        <v>1226</v>
      </c>
      <c r="I160" s="135" t="s">
        <v>1227</v>
      </c>
      <c r="J160" s="72"/>
      <c r="K160" s="70"/>
      <c r="M160" s="111" t="str">
        <f t="shared" si="7"/>
        <v/>
      </c>
      <c r="N160" s="111" t="str">
        <f t="shared" si="8"/>
        <v/>
      </c>
      <c r="O160" s="4"/>
      <c r="P160" s="4"/>
    </row>
    <row r="161" spans="1:16" s="5" customFormat="1" ht="30" customHeight="1" x14ac:dyDescent="0.2">
      <c r="A161" s="25"/>
      <c r="B161" s="26"/>
      <c r="D161" s="18" t="s">
        <v>780</v>
      </c>
      <c r="E161" s="167" t="s">
        <v>781</v>
      </c>
      <c r="F161" s="167"/>
      <c r="G161" s="135" t="s">
        <v>1225</v>
      </c>
      <c r="H161" s="135" t="s">
        <v>1226</v>
      </c>
      <c r="I161" s="135" t="s">
        <v>1227</v>
      </c>
      <c r="J161" s="72"/>
      <c r="K161" s="70"/>
      <c r="M161" s="111" t="str">
        <f t="shared" si="7"/>
        <v/>
      </c>
      <c r="N161" s="111" t="str">
        <f t="shared" si="8"/>
        <v/>
      </c>
      <c r="O161" s="4"/>
      <c r="P161" s="4"/>
    </row>
    <row r="162" spans="1:16" s="5" customFormat="1" ht="30" customHeight="1" x14ac:dyDescent="0.2">
      <c r="A162" s="25"/>
      <c r="B162" s="26"/>
      <c r="D162" s="68" t="s">
        <v>782</v>
      </c>
      <c r="E162" s="168" t="s">
        <v>783</v>
      </c>
      <c r="F162" s="168"/>
      <c r="G162" s="135" t="s">
        <v>1225</v>
      </c>
      <c r="H162" s="135" t="s">
        <v>1226</v>
      </c>
      <c r="I162" s="135" t="s">
        <v>1227</v>
      </c>
      <c r="J162" s="72"/>
      <c r="K162" s="70"/>
      <c r="M162" s="111" t="str">
        <f t="shared" si="7"/>
        <v/>
      </c>
      <c r="N162" s="111" t="str">
        <f t="shared" si="8"/>
        <v/>
      </c>
      <c r="O162" s="4"/>
      <c r="P162" s="4"/>
    </row>
    <row r="163" spans="1:16" s="5" customFormat="1" ht="30" customHeight="1" x14ac:dyDescent="0.2">
      <c r="A163" s="25"/>
      <c r="B163" s="26"/>
      <c r="D163" s="18" t="s">
        <v>784</v>
      </c>
      <c r="E163" s="167" t="s">
        <v>785</v>
      </c>
      <c r="F163" s="167"/>
      <c r="G163" s="135" t="s">
        <v>1225</v>
      </c>
      <c r="H163" s="135" t="s">
        <v>1226</v>
      </c>
      <c r="I163" s="135" t="s">
        <v>1227</v>
      </c>
      <c r="J163" s="72"/>
      <c r="K163" s="70"/>
      <c r="M163" s="111" t="str">
        <f t="shared" si="7"/>
        <v/>
      </c>
      <c r="N163" s="111" t="str">
        <f t="shared" si="8"/>
        <v/>
      </c>
      <c r="O163" s="4"/>
      <c r="P163" s="4"/>
    </row>
    <row r="164" spans="1:16" s="5" customFormat="1" ht="30" customHeight="1" x14ac:dyDescent="0.2">
      <c r="A164" s="25"/>
      <c r="B164" s="26"/>
      <c r="D164" s="68" t="s">
        <v>786</v>
      </c>
      <c r="E164" s="168" t="s">
        <v>787</v>
      </c>
      <c r="F164" s="168"/>
      <c r="G164" s="135" t="s">
        <v>1225</v>
      </c>
      <c r="H164" s="135" t="s">
        <v>1226</v>
      </c>
      <c r="I164" s="135" t="s">
        <v>1227</v>
      </c>
      <c r="J164" s="72"/>
      <c r="K164" s="70"/>
      <c r="M164" s="111" t="str">
        <f t="shared" si="7"/>
        <v/>
      </c>
      <c r="N164" s="111" t="str">
        <f t="shared" si="8"/>
        <v/>
      </c>
      <c r="O164" s="4"/>
      <c r="P164" s="4"/>
    </row>
    <row r="165" spans="1:16" s="5" customFormat="1" ht="45" customHeight="1" x14ac:dyDescent="0.2">
      <c r="A165" s="25"/>
      <c r="B165" s="26"/>
      <c r="D165" s="18" t="s">
        <v>789</v>
      </c>
      <c r="E165" s="167" t="s">
        <v>790</v>
      </c>
      <c r="F165" s="167"/>
      <c r="G165" s="135" t="s">
        <v>1225</v>
      </c>
      <c r="H165" s="135" t="s">
        <v>1226</v>
      </c>
      <c r="I165" s="135" t="s">
        <v>1227</v>
      </c>
      <c r="J165" s="72"/>
      <c r="K165" s="70"/>
      <c r="M165" s="111" t="str">
        <f t="shared" si="7"/>
        <v/>
      </c>
      <c r="N165" s="111" t="str">
        <f t="shared" si="8"/>
        <v/>
      </c>
      <c r="O165" s="4"/>
      <c r="P165" s="4"/>
    </row>
    <row r="166" spans="1:16" s="5" customFormat="1" ht="45" customHeight="1" x14ac:dyDescent="0.2">
      <c r="A166" s="25"/>
      <c r="B166" s="26"/>
      <c r="D166" s="68" t="s">
        <v>791</v>
      </c>
      <c r="E166" s="168" t="s">
        <v>792</v>
      </c>
      <c r="F166" s="168"/>
      <c r="G166" s="135" t="s">
        <v>1225</v>
      </c>
      <c r="H166" s="135" t="s">
        <v>1226</v>
      </c>
      <c r="I166" s="135" t="s">
        <v>1227</v>
      </c>
      <c r="J166" s="72"/>
      <c r="K166" s="70"/>
      <c r="M166" s="111" t="str">
        <f t="shared" si="7"/>
        <v/>
      </c>
      <c r="N166" s="111" t="str">
        <f t="shared" si="8"/>
        <v/>
      </c>
      <c r="O166" s="4"/>
      <c r="P166" s="4"/>
    </row>
    <row r="167" spans="1:16" s="5" customFormat="1" ht="30" customHeight="1" x14ac:dyDescent="0.2">
      <c r="A167" s="25"/>
      <c r="B167" s="26"/>
      <c r="D167" s="18" t="s">
        <v>793</v>
      </c>
      <c r="E167" s="167" t="s">
        <v>794</v>
      </c>
      <c r="F167" s="167"/>
      <c r="G167" s="135" t="s">
        <v>1225</v>
      </c>
      <c r="H167" s="135" t="s">
        <v>1226</v>
      </c>
      <c r="I167" s="135" t="s">
        <v>1227</v>
      </c>
      <c r="J167" s="72"/>
      <c r="K167" s="70"/>
      <c r="M167" s="111" t="str">
        <f t="shared" si="7"/>
        <v/>
      </c>
      <c r="N167" s="111" t="str">
        <f t="shared" si="8"/>
        <v/>
      </c>
      <c r="O167" s="4"/>
      <c r="P167" s="4"/>
    </row>
    <row r="168" spans="1:16" s="5" customFormat="1" ht="30" customHeight="1" x14ac:dyDescent="0.2">
      <c r="A168" s="25"/>
      <c r="B168" s="26"/>
      <c r="D168" s="68" t="s">
        <v>795</v>
      </c>
      <c r="E168" s="168" t="s">
        <v>796</v>
      </c>
      <c r="F168" s="168"/>
      <c r="G168" s="135" t="s">
        <v>1225</v>
      </c>
      <c r="H168" s="135" t="s">
        <v>1226</v>
      </c>
      <c r="I168" s="135" t="s">
        <v>1227</v>
      </c>
      <c r="J168" s="72"/>
      <c r="K168" s="70"/>
      <c r="M168" s="111" t="str">
        <f t="shared" si="7"/>
        <v/>
      </c>
      <c r="N168" s="111" t="str">
        <f t="shared" si="8"/>
        <v/>
      </c>
      <c r="O168" s="4"/>
      <c r="P168" s="4"/>
    </row>
    <row r="169" spans="1:16" s="5" customFormat="1" ht="45" customHeight="1" x14ac:dyDescent="0.2">
      <c r="A169" s="25"/>
      <c r="B169" s="26"/>
      <c r="D169" s="18" t="s">
        <v>798</v>
      </c>
      <c r="E169" s="167" t="s">
        <v>799</v>
      </c>
      <c r="F169" s="167"/>
      <c r="G169" s="135" t="s">
        <v>1225</v>
      </c>
      <c r="H169" s="135" t="s">
        <v>1226</v>
      </c>
      <c r="I169" s="135" t="s">
        <v>1227</v>
      </c>
      <c r="J169" s="72"/>
      <c r="K169" s="70"/>
      <c r="M169" s="111" t="str">
        <f t="shared" ref="M169:M232" si="11">IF(H169="X",2,"")</f>
        <v/>
      </c>
      <c r="N169" s="111" t="str">
        <f t="shared" ref="N169:N232" si="12">IF(H169="X","Por favor justifique su Concepto","")</f>
        <v/>
      </c>
      <c r="O169" s="4"/>
      <c r="P169" s="4"/>
    </row>
    <row r="170" spans="1:16" s="5" customFormat="1" ht="45" customHeight="1" x14ac:dyDescent="0.2">
      <c r="A170" s="25"/>
      <c r="B170" s="26"/>
      <c r="D170" s="68" t="s">
        <v>801</v>
      </c>
      <c r="E170" s="168" t="s">
        <v>802</v>
      </c>
      <c r="F170" s="168"/>
      <c r="G170" s="135" t="s">
        <v>1225</v>
      </c>
      <c r="H170" s="135" t="s">
        <v>1226</v>
      </c>
      <c r="I170" s="135" t="s">
        <v>1227</v>
      </c>
      <c r="J170" s="72"/>
      <c r="K170" s="70"/>
      <c r="M170" s="111" t="str">
        <f t="shared" si="11"/>
        <v/>
      </c>
      <c r="N170" s="111" t="str">
        <f t="shared" si="12"/>
        <v/>
      </c>
      <c r="O170" s="4"/>
      <c r="P170" s="4"/>
    </row>
    <row r="171" spans="1:16" s="5" customFormat="1" ht="30" customHeight="1" x14ac:dyDescent="0.2">
      <c r="A171" s="25"/>
      <c r="B171" s="26"/>
      <c r="D171" s="18" t="s">
        <v>804</v>
      </c>
      <c r="E171" s="167" t="s">
        <v>805</v>
      </c>
      <c r="F171" s="167"/>
      <c r="G171" s="135" t="s">
        <v>1225</v>
      </c>
      <c r="H171" s="135" t="s">
        <v>1226</v>
      </c>
      <c r="I171" s="135" t="s">
        <v>1227</v>
      </c>
      <c r="J171" s="72"/>
      <c r="K171" s="70"/>
      <c r="M171" s="111" t="str">
        <f t="shared" si="11"/>
        <v/>
      </c>
      <c r="N171" s="111" t="str">
        <f t="shared" si="12"/>
        <v/>
      </c>
      <c r="O171" s="4"/>
      <c r="P171" s="4"/>
    </row>
    <row r="172" spans="1:16" s="5" customFormat="1" ht="30" customHeight="1" x14ac:dyDescent="0.2">
      <c r="A172" s="25"/>
      <c r="B172" s="26"/>
      <c r="D172" s="68" t="s">
        <v>807</v>
      </c>
      <c r="E172" s="168" t="s">
        <v>808</v>
      </c>
      <c r="F172" s="168"/>
      <c r="G172" s="135" t="s">
        <v>1225</v>
      </c>
      <c r="H172" s="135" t="s">
        <v>1226</v>
      </c>
      <c r="I172" s="135" t="s">
        <v>1227</v>
      </c>
      <c r="J172" s="72"/>
      <c r="K172" s="70"/>
      <c r="M172" s="111" t="str">
        <f t="shared" si="11"/>
        <v/>
      </c>
      <c r="N172" s="111" t="str">
        <f t="shared" si="12"/>
        <v/>
      </c>
      <c r="O172" s="4"/>
      <c r="P172" s="4"/>
    </row>
    <row r="173" spans="1:16" s="5" customFormat="1" ht="20.100000000000001" customHeight="1" x14ac:dyDescent="0.2">
      <c r="A173" s="25"/>
      <c r="B173" s="26"/>
      <c r="D173" s="18" t="s">
        <v>809</v>
      </c>
      <c r="E173" s="167" t="s">
        <v>810</v>
      </c>
      <c r="F173" s="167"/>
      <c r="G173" s="135" t="s">
        <v>1225</v>
      </c>
      <c r="H173" s="135" t="s">
        <v>1226</v>
      </c>
      <c r="I173" s="135" t="s">
        <v>1227</v>
      </c>
      <c r="J173" s="72"/>
      <c r="K173" s="70"/>
      <c r="M173" s="111" t="str">
        <f t="shared" si="11"/>
        <v/>
      </c>
      <c r="N173" s="111" t="str">
        <f t="shared" si="12"/>
        <v/>
      </c>
      <c r="O173" s="4"/>
      <c r="P173" s="4"/>
    </row>
    <row r="174" spans="1:16" s="5" customFormat="1" ht="45" customHeight="1" x14ac:dyDescent="0.2">
      <c r="A174" s="25"/>
      <c r="B174" s="26"/>
      <c r="D174" s="68" t="s">
        <v>812</v>
      </c>
      <c r="E174" s="168" t="s">
        <v>813</v>
      </c>
      <c r="F174" s="168"/>
      <c r="G174" s="135" t="s">
        <v>1225</v>
      </c>
      <c r="H174" s="135" t="s">
        <v>1226</v>
      </c>
      <c r="I174" s="135" t="s">
        <v>1227</v>
      </c>
      <c r="J174" s="72"/>
      <c r="K174" s="70"/>
      <c r="M174" s="111" t="str">
        <f t="shared" si="11"/>
        <v/>
      </c>
      <c r="N174" s="111" t="str">
        <f t="shared" si="12"/>
        <v/>
      </c>
      <c r="O174" s="4"/>
      <c r="P174" s="4"/>
    </row>
    <row r="175" spans="1:16" s="5" customFormat="1" ht="30" customHeight="1" x14ac:dyDescent="0.2">
      <c r="A175" s="25"/>
      <c r="B175" s="26"/>
      <c r="D175" s="18" t="s">
        <v>815</v>
      </c>
      <c r="E175" s="167" t="s">
        <v>816</v>
      </c>
      <c r="F175" s="167"/>
      <c r="G175" s="135" t="s">
        <v>1225</v>
      </c>
      <c r="H175" s="135" t="s">
        <v>1226</v>
      </c>
      <c r="I175" s="135" t="s">
        <v>1227</v>
      </c>
      <c r="J175" s="72"/>
      <c r="K175" s="70"/>
      <c r="M175" s="111" t="str">
        <f t="shared" si="11"/>
        <v/>
      </c>
      <c r="N175" s="111" t="str">
        <f t="shared" si="12"/>
        <v/>
      </c>
      <c r="O175" s="4"/>
      <c r="P175" s="4"/>
    </row>
    <row r="176" spans="1:16" s="5" customFormat="1" ht="75" customHeight="1" x14ac:dyDescent="0.2">
      <c r="A176" s="25"/>
      <c r="B176" s="26"/>
      <c r="D176" s="68" t="s">
        <v>818</v>
      </c>
      <c r="E176" s="168" t="s">
        <v>819</v>
      </c>
      <c r="F176" s="168"/>
      <c r="G176" s="135" t="s">
        <v>1225</v>
      </c>
      <c r="H176" s="135" t="s">
        <v>1226</v>
      </c>
      <c r="I176" s="135" t="s">
        <v>1227</v>
      </c>
      <c r="J176" s="72"/>
      <c r="K176" s="70"/>
      <c r="M176" s="111" t="str">
        <f t="shared" si="11"/>
        <v/>
      </c>
      <c r="N176" s="111" t="str">
        <f t="shared" si="12"/>
        <v/>
      </c>
      <c r="O176" s="4"/>
      <c r="P176" s="4"/>
    </row>
    <row r="177" spans="1:16" s="5" customFormat="1" ht="30" customHeight="1" x14ac:dyDescent="0.2">
      <c r="A177" s="25"/>
      <c r="B177" s="26"/>
      <c r="D177" s="18" t="s">
        <v>821</v>
      </c>
      <c r="E177" s="167" t="s">
        <v>822</v>
      </c>
      <c r="F177" s="167"/>
      <c r="G177" s="135" t="s">
        <v>1225</v>
      </c>
      <c r="H177" s="135" t="s">
        <v>1226</v>
      </c>
      <c r="I177" s="135" t="s">
        <v>1227</v>
      </c>
      <c r="J177" s="72"/>
      <c r="K177" s="70"/>
      <c r="M177" s="111" t="str">
        <f t="shared" si="11"/>
        <v/>
      </c>
      <c r="N177" s="111" t="str">
        <f t="shared" si="12"/>
        <v/>
      </c>
      <c r="O177" s="4"/>
      <c r="P177" s="4"/>
    </row>
    <row r="178" spans="1:16" s="5" customFormat="1" ht="30" customHeight="1" x14ac:dyDescent="0.2">
      <c r="A178" s="25"/>
      <c r="B178" s="26"/>
      <c r="D178" s="68" t="s">
        <v>824</v>
      </c>
      <c r="E178" s="168" t="s">
        <v>825</v>
      </c>
      <c r="F178" s="168"/>
      <c r="G178" s="135" t="s">
        <v>1225</v>
      </c>
      <c r="H178" s="135" t="s">
        <v>1226</v>
      </c>
      <c r="I178" s="135" t="s">
        <v>1227</v>
      </c>
      <c r="J178" s="72"/>
      <c r="K178" s="70"/>
      <c r="M178" s="111" t="str">
        <f t="shared" si="11"/>
        <v/>
      </c>
      <c r="N178" s="111" t="str">
        <f t="shared" si="12"/>
        <v/>
      </c>
      <c r="O178" s="4"/>
      <c r="P178" s="4"/>
    </row>
    <row r="179" spans="1:16" s="5" customFormat="1" ht="30" customHeight="1" x14ac:dyDescent="0.2">
      <c r="A179" s="25"/>
      <c r="B179" s="26"/>
      <c r="D179" s="18" t="s">
        <v>827</v>
      </c>
      <c r="E179" s="167" t="s">
        <v>828</v>
      </c>
      <c r="F179" s="167"/>
      <c r="G179" s="135" t="s">
        <v>1225</v>
      </c>
      <c r="H179" s="135" t="s">
        <v>1226</v>
      </c>
      <c r="I179" s="135" t="s">
        <v>1227</v>
      </c>
      <c r="J179" s="72"/>
      <c r="K179" s="70"/>
      <c r="M179" s="111" t="str">
        <f t="shared" si="11"/>
        <v/>
      </c>
      <c r="N179" s="111" t="str">
        <f t="shared" si="12"/>
        <v/>
      </c>
      <c r="O179" s="4"/>
      <c r="P179" s="4"/>
    </row>
    <row r="180" spans="1:16" s="5" customFormat="1" ht="30" customHeight="1" x14ac:dyDescent="0.2">
      <c r="A180" s="25"/>
      <c r="B180" s="26"/>
      <c r="D180" s="68" t="s">
        <v>829</v>
      </c>
      <c r="E180" s="168" t="s">
        <v>830</v>
      </c>
      <c r="F180" s="168"/>
      <c r="G180" s="135" t="s">
        <v>1225</v>
      </c>
      <c r="H180" s="135" t="s">
        <v>1226</v>
      </c>
      <c r="I180" s="135" t="s">
        <v>1227</v>
      </c>
      <c r="J180" s="72"/>
      <c r="K180" s="70"/>
      <c r="M180" s="111" t="str">
        <f t="shared" si="11"/>
        <v/>
      </c>
      <c r="N180" s="111" t="str">
        <f t="shared" si="12"/>
        <v/>
      </c>
      <c r="O180" s="4"/>
      <c r="P180" s="4"/>
    </row>
    <row r="181" spans="1:16" s="5" customFormat="1" ht="30" customHeight="1" x14ac:dyDescent="0.2">
      <c r="A181" s="25"/>
      <c r="B181" s="26"/>
      <c r="D181" s="18" t="s">
        <v>831</v>
      </c>
      <c r="E181" s="167" t="s">
        <v>832</v>
      </c>
      <c r="F181" s="167"/>
      <c r="G181" s="135" t="s">
        <v>1225</v>
      </c>
      <c r="H181" s="135" t="s">
        <v>1226</v>
      </c>
      <c r="I181" s="135" t="s">
        <v>1227</v>
      </c>
      <c r="J181" s="72"/>
      <c r="K181" s="70"/>
      <c r="M181" s="111" t="str">
        <f t="shared" si="11"/>
        <v/>
      </c>
      <c r="N181" s="111" t="str">
        <f t="shared" si="12"/>
        <v/>
      </c>
      <c r="O181" s="4"/>
      <c r="P181" s="4"/>
    </row>
    <row r="182" spans="1:16" s="5" customFormat="1" ht="30" customHeight="1" x14ac:dyDescent="0.2">
      <c r="A182" s="25"/>
      <c r="B182" s="26"/>
      <c r="D182" s="68" t="s">
        <v>834</v>
      </c>
      <c r="E182" s="168" t="s">
        <v>835</v>
      </c>
      <c r="F182" s="168"/>
      <c r="G182" s="135" t="s">
        <v>1225</v>
      </c>
      <c r="H182" s="135" t="s">
        <v>1226</v>
      </c>
      <c r="I182" s="135" t="s">
        <v>1227</v>
      </c>
      <c r="J182" s="72"/>
      <c r="K182" s="70"/>
      <c r="M182" s="111" t="str">
        <f t="shared" si="11"/>
        <v/>
      </c>
      <c r="N182" s="111" t="str">
        <f t="shared" si="12"/>
        <v/>
      </c>
      <c r="O182" s="4"/>
      <c r="P182" s="4"/>
    </row>
    <row r="183" spans="1:16" s="5" customFormat="1" ht="45" customHeight="1" x14ac:dyDescent="0.2">
      <c r="A183" s="25"/>
      <c r="B183" s="26"/>
      <c r="D183" s="18" t="s">
        <v>836</v>
      </c>
      <c r="E183" s="167" t="s">
        <v>837</v>
      </c>
      <c r="F183" s="167"/>
      <c r="G183" s="135" t="s">
        <v>1225</v>
      </c>
      <c r="H183" s="135" t="s">
        <v>1226</v>
      </c>
      <c r="I183" s="135" t="s">
        <v>1227</v>
      </c>
      <c r="J183" s="72"/>
      <c r="K183" s="70"/>
      <c r="M183" s="111" t="str">
        <f t="shared" si="11"/>
        <v/>
      </c>
      <c r="N183" s="111" t="str">
        <f t="shared" si="12"/>
        <v/>
      </c>
      <c r="O183" s="4"/>
      <c r="P183" s="4"/>
    </row>
    <row r="184" spans="1:16" s="5" customFormat="1" ht="45" customHeight="1" x14ac:dyDescent="0.2">
      <c r="A184" s="25"/>
      <c r="B184" s="26"/>
      <c r="D184" s="68" t="s">
        <v>840</v>
      </c>
      <c r="E184" s="168" t="s">
        <v>841</v>
      </c>
      <c r="F184" s="168"/>
      <c r="G184" s="135" t="s">
        <v>1225</v>
      </c>
      <c r="H184" s="135" t="s">
        <v>1226</v>
      </c>
      <c r="I184" s="135" t="s">
        <v>1227</v>
      </c>
      <c r="J184" s="72"/>
      <c r="K184" s="70"/>
      <c r="M184" s="111" t="str">
        <f t="shared" si="11"/>
        <v/>
      </c>
      <c r="N184" s="111" t="str">
        <f t="shared" si="12"/>
        <v/>
      </c>
      <c r="O184" s="4"/>
      <c r="P184" s="4"/>
    </row>
    <row r="185" spans="1:16" s="5" customFormat="1" ht="45" customHeight="1" x14ac:dyDescent="0.2">
      <c r="A185" s="25"/>
      <c r="B185" s="26"/>
      <c r="D185" s="18" t="s">
        <v>843</v>
      </c>
      <c r="E185" s="167" t="s">
        <v>844</v>
      </c>
      <c r="F185" s="167"/>
      <c r="G185" s="135" t="s">
        <v>1225</v>
      </c>
      <c r="H185" s="135" t="s">
        <v>1226</v>
      </c>
      <c r="I185" s="135" t="s">
        <v>1227</v>
      </c>
      <c r="J185" s="72"/>
      <c r="K185" s="70"/>
      <c r="M185" s="111" t="str">
        <f t="shared" si="11"/>
        <v/>
      </c>
      <c r="N185" s="111" t="str">
        <f t="shared" si="12"/>
        <v/>
      </c>
      <c r="O185" s="4"/>
      <c r="P185" s="4"/>
    </row>
    <row r="186" spans="1:16" s="5" customFormat="1" ht="45" customHeight="1" x14ac:dyDescent="0.2">
      <c r="A186" s="25"/>
      <c r="B186" s="26"/>
      <c r="D186" s="68" t="s">
        <v>846</v>
      </c>
      <c r="E186" s="168" t="s">
        <v>847</v>
      </c>
      <c r="F186" s="168"/>
      <c r="G186" s="135" t="s">
        <v>1225</v>
      </c>
      <c r="H186" s="135" t="s">
        <v>1226</v>
      </c>
      <c r="I186" s="135" t="s">
        <v>1227</v>
      </c>
      <c r="J186" s="72"/>
      <c r="K186" s="70"/>
      <c r="M186" s="111" t="str">
        <f t="shared" si="11"/>
        <v/>
      </c>
      <c r="N186" s="111" t="str">
        <f t="shared" si="12"/>
        <v/>
      </c>
      <c r="O186" s="4"/>
      <c r="P186" s="4"/>
    </row>
    <row r="187" spans="1:16" s="5" customFormat="1" ht="45" customHeight="1" x14ac:dyDescent="0.2">
      <c r="A187" s="25"/>
      <c r="B187" s="26"/>
      <c r="D187" s="18" t="s">
        <v>848</v>
      </c>
      <c r="E187" s="167" t="s">
        <v>849</v>
      </c>
      <c r="F187" s="167"/>
      <c r="G187" s="135" t="s">
        <v>1225</v>
      </c>
      <c r="H187" s="135" t="s">
        <v>1226</v>
      </c>
      <c r="I187" s="135" t="s">
        <v>1227</v>
      </c>
      <c r="J187" s="72"/>
      <c r="K187" s="70"/>
      <c r="M187" s="111" t="str">
        <f t="shared" si="11"/>
        <v/>
      </c>
      <c r="N187" s="111" t="str">
        <f t="shared" si="12"/>
        <v/>
      </c>
      <c r="O187" s="4"/>
      <c r="P187" s="4"/>
    </row>
    <row r="188" spans="1:16" s="5" customFormat="1" ht="20.100000000000001" customHeight="1" x14ac:dyDescent="0.2">
      <c r="A188" s="25" t="s">
        <v>289</v>
      </c>
      <c r="B188" s="26"/>
      <c r="D188" s="68" t="s">
        <v>850</v>
      </c>
      <c r="E188" s="168" t="s">
        <v>851</v>
      </c>
      <c r="F188" s="168"/>
      <c r="G188" s="135" t="s">
        <v>1225</v>
      </c>
      <c r="H188" s="135" t="s">
        <v>1226</v>
      </c>
      <c r="I188" s="135" t="s">
        <v>1227</v>
      </c>
      <c r="J188" s="72"/>
      <c r="K188" s="70" t="str">
        <f t="shared" si="10"/>
        <v/>
      </c>
      <c r="M188" s="111" t="str">
        <f t="shared" si="11"/>
        <v/>
      </c>
      <c r="N188" s="111" t="str">
        <f t="shared" si="12"/>
        <v/>
      </c>
      <c r="O188" s="4"/>
      <c r="P188" s="4"/>
    </row>
    <row r="189" spans="1:16" s="5" customFormat="1" ht="15.95" customHeight="1" x14ac:dyDescent="0.2">
      <c r="A189" s="9"/>
      <c r="B189" s="29"/>
      <c r="D189" s="76" t="s">
        <v>512</v>
      </c>
      <c r="E189" s="77"/>
      <c r="F189" s="77"/>
      <c r="G189" s="77"/>
      <c r="H189" s="77"/>
      <c r="I189" s="77"/>
      <c r="J189" s="77"/>
      <c r="K189" s="73"/>
      <c r="L189" s="22" t="s">
        <v>490</v>
      </c>
      <c r="M189" s="111" t="str">
        <f t="shared" si="11"/>
        <v/>
      </c>
      <c r="N189" s="111" t="str">
        <f t="shared" si="12"/>
        <v/>
      </c>
      <c r="O189" s="4"/>
      <c r="P189" s="4"/>
    </row>
    <row r="190" spans="1:16" s="5" customFormat="1" ht="30" customHeight="1" x14ac:dyDescent="0.2">
      <c r="A190" s="25" t="s">
        <v>201</v>
      </c>
      <c r="B190" s="26"/>
      <c r="D190" s="68" t="s">
        <v>852</v>
      </c>
      <c r="E190" s="171" t="s">
        <v>853</v>
      </c>
      <c r="F190" s="172"/>
      <c r="G190" s="135" t="s">
        <v>1225</v>
      </c>
      <c r="H190" s="135" t="s">
        <v>1226</v>
      </c>
      <c r="I190" s="135" t="s">
        <v>1227</v>
      </c>
      <c r="J190" s="72"/>
      <c r="K190" s="70" t="str">
        <f t="shared" ref="K190:K207" si="13">N190</f>
        <v/>
      </c>
      <c r="L190" s="5" t="s">
        <v>490</v>
      </c>
      <c r="M190" s="111" t="str">
        <f t="shared" si="11"/>
        <v/>
      </c>
      <c r="N190" s="111" t="str">
        <f t="shared" si="12"/>
        <v/>
      </c>
      <c r="O190" s="4"/>
      <c r="P190" s="4"/>
    </row>
    <row r="191" spans="1:16" s="5" customFormat="1" ht="45" customHeight="1" x14ac:dyDescent="0.2">
      <c r="A191" s="25"/>
      <c r="B191" s="26"/>
      <c r="D191" s="18" t="s">
        <v>856</v>
      </c>
      <c r="E191" s="167" t="s">
        <v>857</v>
      </c>
      <c r="F191" s="167"/>
      <c r="G191" s="135" t="s">
        <v>1225</v>
      </c>
      <c r="H191" s="135" t="s">
        <v>1226</v>
      </c>
      <c r="I191" s="135" t="s">
        <v>1227</v>
      </c>
      <c r="J191" s="72"/>
      <c r="K191" s="70" t="str">
        <f t="shared" si="13"/>
        <v/>
      </c>
      <c r="M191" s="111" t="str">
        <f t="shared" si="11"/>
        <v/>
      </c>
      <c r="N191" s="111" t="str">
        <f t="shared" si="12"/>
        <v/>
      </c>
      <c r="O191" s="4"/>
      <c r="P191" s="4"/>
    </row>
    <row r="192" spans="1:16" s="5" customFormat="1" ht="45" customHeight="1" x14ac:dyDescent="0.2">
      <c r="A192" s="25"/>
      <c r="B192" s="26"/>
      <c r="D192" s="68" t="s">
        <v>858</v>
      </c>
      <c r="E192" s="171" t="s">
        <v>859</v>
      </c>
      <c r="F192" s="172"/>
      <c r="G192" s="135" t="s">
        <v>1225</v>
      </c>
      <c r="H192" s="135" t="s">
        <v>1226</v>
      </c>
      <c r="I192" s="135" t="s">
        <v>1227</v>
      </c>
      <c r="J192" s="72"/>
      <c r="K192" s="70" t="str">
        <f t="shared" si="13"/>
        <v/>
      </c>
      <c r="M192" s="111" t="str">
        <f t="shared" si="11"/>
        <v/>
      </c>
      <c r="N192" s="111" t="str">
        <f t="shared" si="12"/>
        <v/>
      </c>
      <c r="O192" s="4"/>
      <c r="P192" s="4"/>
    </row>
    <row r="193" spans="1:16" s="5" customFormat="1" ht="45" customHeight="1" x14ac:dyDescent="0.2">
      <c r="A193" s="25"/>
      <c r="B193" s="26"/>
      <c r="D193" s="18" t="s">
        <v>861</v>
      </c>
      <c r="E193" s="167" t="s">
        <v>862</v>
      </c>
      <c r="F193" s="167"/>
      <c r="G193" s="135" t="s">
        <v>1225</v>
      </c>
      <c r="H193" s="135" t="s">
        <v>1226</v>
      </c>
      <c r="I193" s="135" t="s">
        <v>1227</v>
      </c>
      <c r="J193" s="72"/>
      <c r="K193" s="70" t="str">
        <f t="shared" si="13"/>
        <v/>
      </c>
      <c r="M193" s="111" t="str">
        <f t="shared" si="11"/>
        <v/>
      </c>
      <c r="N193" s="111" t="str">
        <f t="shared" si="12"/>
        <v/>
      </c>
      <c r="O193" s="4"/>
      <c r="P193" s="4"/>
    </row>
    <row r="194" spans="1:16" s="5" customFormat="1" ht="45" customHeight="1" x14ac:dyDescent="0.2">
      <c r="A194" s="25"/>
      <c r="B194" s="26"/>
      <c r="D194" s="68" t="s">
        <v>864</v>
      </c>
      <c r="E194" s="171" t="s">
        <v>865</v>
      </c>
      <c r="F194" s="172"/>
      <c r="G194" s="135" t="s">
        <v>1225</v>
      </c>
      <c r="H194" s="135" t="s">
        <v>1226</v>
      </c>
      <c r="I194" s="135" t="s">
        <v>1227</v>
      </c>
      <c r="J194" s="72"/>
      <c r="K194" s="70" t="str">
        <f t="shared" si="13"/>
        <v/>
      </c>
      <c r="M194" s="111" t="str">
        <f t="shared" si="11"/>
        <v/>
      </c>
      <c r="N194" s="111" t="str">
        <f t="shared" si="12"/>
        <v/>
      </c>
      <c r="O194" s="4"/>
      <c r="P194" s="4"/>
    </row>
    <row r="195" spans="1:16" s="5" customFormat="1" ht="45" customHeight="1" x14ac:dyDescent="0.2">
      <c r="A195" s="25"/>
      <c r="B195" s="26"/>
      <c r="D195" s="18" t="s">
        <v>866</v>
      </c>
      <c r="E195" s="167" t="s">
        <v>867</v>
      </c>
      <c r="F195" s="167"/>
      <c r="G195" s="135" t="s">
        <v>1225</v>
      </c>
      <c r="H195" s="135" t="s">
        <v>1226</v>
      </c>
      <c r="I195" s="135" t="s">
        <v>1227</v>
      </c>
      <c r="J195" s="72"/>
      <c r="K195" s="70" t="str">
        <f t="shared" si="13"/>
        <v/>
      </c>
      <c r="M195" s="111" t="str">
        <f t="shared" si="11"/>
        <v/>
      </c>
      <c r="N195" s="111" t="str">
        <f t="shared" si="12"/>
        <v/>
      </c>
      <c r="O195" s="4"/>
      <c r="P195" s="4"/>
    </row>
    <row r="196" spans="1:16" s="5" customFormat="1" ht="45" customHeight="1" x14ac:dyDescent="0.2">
      <c r="A196" s="25"/>
      <c r="B196" s="26"/>
      <c r="D196" s="68" t="s">
        <v>869</v>
      </c>
      <c r="E196" s="171" t="s">
        <v>870</v>
      </c>
      <c r="F196" s="172"/>
      <c r="G196" s="135" t="s">
        <v>1225</v>
      </c>
      <c r="H196" s="135" t="s">
        <v>1226</v>
      </c>
      <c r="I196" s="135" t="s">
        <v>1227</v>
      </c>
      <c r="J196" s="72"/>
      <c r="K196" s="70" t="str">
        <f t="shared" si="13"/>
        <v/>
      </c>
      <c r="M196" s="111" t="str">
        <f t="shared" si="11"/>
        <v/>
      </c>
      <c r="N196" s="111" t="str">
        <f t="shared" si="12"/>
        <v/>
      </c>
      <c r="O196" s="4"/>
      <c r="P196" s="4"/>
    </row>
    <row r="197" spans="1:16" s="5" customFormat="1" ht="45" customHeight="1" x14ac:dyDescent="0.2">
      <c r="A197" s="25"/>
      <c r="B197" s="26"/>
      <c r="D197" s="18" t="s">
        <v>872</v>
      </c>
      <c r="E197" s="167" t="s">
        <v>873</v>
      </c>
      <c r="F197" s="167"/>
      <c r="G197" s="135" t="s">
        <v>1225</v>
      </c>
      <c r="H197" s="135" t="s">
        <v>1226</v>
      </c>
      <c r="I197" s="135" t="s">
        <v>1227</v>
      </c>
      <c r="J197" s="72"/>
      <c r="K197" s="70" t="str">
        <f t="shared" si="13"/>
        <v/>
      </c>
      <c r="M197" s="111" t="str">
        <f t="shared" si="11"/>
        <v/>
      </c>
      <c r="N197" s="111" t="str">
        <f t="shared" si="12"/>
        <v/>
      </c>
      <c r="O197" s="4"/>
      <c r="P197" s="4"/>
    </row>
    <row r="198" spans="1:16" s="5" customFormat="1" ht="45" customHeight="1" x14ac:dyDescent="0.2">
      <c r="A198" s="25"/>
      <c r="B198" s="26"/>
      <c r="D198" s="68" t="s">
        <v>875</v>
      </c>
      <c r="E198" s="171" t="s">
        <v>876</v>
      </c>
      <c r="F198" s="172"/>
      <c r="G198" s="135" t="s">
        <v>1225</v>
      </c>
      <c r="H198" s="135" t="s">
        <v>1226</v>
      </c>
      <c r="I198" s="135" t="s">
        <v>1227</v>
      </c>
      <c r="J198" s="72"/>
      <c r="K198" s="70" t="str">
        <f t="shared" si="13"/>
        <v/>
      </c>
      <c r="M198" s="111" t="str">
        <f t="shared" si="11"/>
        <v/>
      </c>
      <c r="N198" s="111" t="str">
        <f t="shared" si="12"/>
        <v/>
      </c>
      <c r="O198" s="4"/>
      <c r="P198" s="4"/>
    </row>
    <row r="199" spans="1:16" s="5" customFormat="1" ht="45" customHeight="1" x14ac:dyDescent="0.2">
      <c r="A199" s="25"/>
      <c r="B199" s="26"/>
      <c r="D199" s="18" t="s">
        <v>878</v>
      </c>
      <c r="E199" s="167" t="s">
        <v>879</v>
      </c>
      <c r="F199" s="167"/>
      <c r="G199" s="135" t="s">
        <v>1225</v>
      </c>
      <c r="H199" s="135" t="s">
        <v>1226</v>
      </c>
      <c r="I199" s="135" t="s">
        <v>1227</v>
      </c>
      <c r="J199" s="72"/>
      <c r="K199" s="70" t="str">
        <f t="shared" si="13"/>
        <v/>
      </c>
      <c r="M199" s="111" t="str">
        <f t="shared" si="11"/>
        <v/>
      </c>
      <c r="N199" s="111" t="str">
        <f t="shared" si="12"/>
        <v/>
      </c>
      <c r="O199" s="4"/>
      <c r="P199" s="4"/>
    </row>
    <row r="200" spans="1:16" s="5" customFormat="1" ht="45" customHeight="1" x14ac:dyDescent="0.2">
      <c r="A200" s="25"/>
      <c r="B200" s="26"/>
      <c r="D200" s="68" t="s">
        <v>880</v>
      </c>
      <c r="E200" s="171" t="s">
        <v>881</v>
      </c>
      <c r="F200" s="172"/>
      <c r="G200" s="135" t="s">
        <v>1225</v>
      </c>
      <c r="H200" s="135" t="s">
        <v>1226</v>
      </c>
      <c r="I200" s="135" t="s">
        <v>1227</v>
      </c>
      <c r="J200" s="72"/>
      <c r="K200" s="70" t="str">
        <f t="shared" si="13"/>
        <v/>
      </c>
      <c r="M200" s="111" t="str">
        <f t="shared" si="11"/>
        <v/>
      </c>
      <c r="N200" s="111" t="str">
        <f t="shared" si="12"/>
        <v/>
      </c>
      <c r="O200" s="4"/>
      <c r="P200" s="4"/>
    </row>
    <row r="201" spans="1:16" s="5" customFormat="1" ht="60" customHeight="1" x14ac:dyDescent="0.2">
      <c r="A201" s="25"/>
      <c r="B201" s="26"/>
      <c r="D201" s="18" t="s">
        <v>882</v>
      </c>
      <c r="E201" s="167" t="s">
        <v>883</v>
      </c>
      <c r="F201" s="167"/>
      <c r="G201" s="135" t="s">
        <v>1225</v>
      </c>
      <c r="H201" s="135" t="s">
        <v>1226</v>
      </c>
      <c r="I201" s="135" t="s">
        <v>1227</v>
      </c>
      <c r="J201" s="72"/>
      <c r="K201" s="70" t="str">
        <f t="shared" si="13"/>
        <v/>
      </c>
      <c r="M201" s="111" t="str">
        <f t="shared" si="11"/>
        <v/>
      </c>
      <c r="N201" s="111" t="str">
        <f t="shared" si="12"/>
        <v/>
      </c>
      <c r="O201" s="4"/>
      <c r="P201" s="4"/>
    </row>
    <row r="202" spans="1:16" s="5" customFormat="1" ht="30" customHeight="1" x14ac:dyDescent="0.2">
      <c r="A202" s="25"/>
      <c r="B202" s="26"/>
      <c r="D202" s="68" t="s">
        <v>885</v>
      </c>
      <c r="E202" s="171" t="s">
        <v>886</v>
      </c>
      <c r="F202" s="172"/>
      <c r="G202" s="135" t="s">
        <v>1225</v>
      </c>
      <c r="H202" s="135" t="s">
        <v>1226</v>
      </c>
      <c r="I202" s="135" t="s">
        <v>1227</v>
      </c>
      <c r="J202" s="72"/>
      <c r="K202" s="70" t="str">
        <f t="shared" si="13"/>
        <v/>
      </c>
      <c r="M202" s="111" t="str">
        <f t="shared" si="11"/>
        <v/>
      </c>
      <c r="N202" s="111" t="str">
        <f t="shared" si="12"/>
        <v/>
      </c>
      <c r="O202" s="4"/>
      <c r="P202" s="4"/>
    </row>
    <row r="203" spans="1:16" s="5" customFormat="1" ht="30" customHeight="1" x14ac:dyDescent="0.2">
      <c r="A203" s="23" t="s">
        <v>203</v>
      </c>
      <c r="B203" s="24"/>
      <c r="D203" s="18" t="s">
        <v>888</v>
      </c>
      <c r="E203" s="173" t="s">
        <v>889</v>
      </c>
      <c r="F203" s="174"/>
      <c r="G203" s="135" t="s">
        <v>1225</v>
      </c>
      <c r="H203" s="135" t="s">
        <v>1226</v>
      </c>
      <c r="I203" s="135" t="s">
        <v>1227</v>
      </c>
      <c r="J203" s="72"/>
      <c r="K203" s="70" t="str">
        <f t="shared" si="13"/>
        <v/>
      </c>
      <c r="L203" s="5" t="s">
        <v>490</v>
      </c>
      <c r="M203" s="111" t="str">
        <f t="shared" si="11"/>
        <v/>
      </c>
      <c r="N203" s="111" t="str">
        <f t="shared" si="12"/>
        <v/>
      </c>
      <c r="O203" s="4"/>
      <c r="P203" s="4"/>
    </row>
    <row r="204" spans="1:16" s="5" customFormat="1" ht="30" customHeight="1" x14ac:dyDescent="0.2">
      <c r="A204" s="23"/>
      <c r="B204" s="24"/>
      <c r="D204" s="68" t="s">
        <v>890</v>
      </c>
      <c r="E204" s="171" t="s">
        <v>891</v>
      </c>
      <c r="F204" s="172"/>
      <c r="G204" s="135" t="s">
        <v>1225</v>
      </c>
      <c r="H204" s="135" t="s">
        <v>1226</v>
      </c>
      <c r="I204" s="135" t="s">
        <v>1227</v>
      </c>
      <c r="J204" s="72"/>
      <c r="K204" s="70"/>
      <c r="M204" s="111" t="str">
        <f t="shared" si="11"/>
        <v/>
      </c>
      <c r="N204" s="111" t="str">
        <f t="shared" si="12"/>
        <v/>
      </c>
      <c r="O204" s="4"/>
      <c r="P204" s="4"/>
    </row>
    <row r="205" spans="1:16" s="5" customFormat="1" ht="30" customHeight="1" x14ac:dyDescent="0.2">
      <c r="A205" s="23"/>
      <c r="B205" s="24"/>
      <c r="D205" s="18" t="s">
        <v>892</v>
      </c>
      <c r="E205" s="167" t="s">
        <v>893</v>
      </c>
      <c r="F205" s="167"/>
      <c r="G205" s="135" t="s">
        <v>1225</v>
      </c>
      <c r="H205" s="135" t="s">
        <v>1226</v>
      </c>
      <c r="I205" s="135" t="s">
        <v>1227</v>
      </c>
      <c r="J205" s="72"/>
      <c r="K205" s="70"/>
      <c r="M205" s="111" t="str">
        <f t="shared" si="11"/>
        <v/>
      </c>
      <c r="N205" s="111" t="str">
        <f t="shared" si="12"/>
        <v/>
      </c>
      <c r="O205" s="4"/>
      <c r="P205" s="4"/>
    </row>
    <row r="206" spans="1:16" s="5" customFormat="1" ht="30" customHeight="1" x14ac:dyDescent="0.2">
      <c r="A206" s="23"/>
      <c r="B206" s="24"/>
      <c r="D206" s="68" t="s">
        <v>894</v>
      </c>
      <c r="E206" s="171" t="s">
        <v>895</v>
      </c>
      <c r="F206" s="172"/>
      <c r="G206" s="135" t="s">
        <v>1225</v>
      </c>
      <c r="H206" s="135" t="s">
        <v>1226</v>
      </c>
      <c r="I206" s="135" t="s">
        <v>1227</v>
      </c>
      <c r="J206" s="72"/>
      <c r="K206" s="70"/>
      <c r="M206" s="111" t="str">
        <f t="shared" si="11"/>
        <v/>
      </c>
      <c r="N206" s="111" t="str">
        <f t="shared" si="12"/>
        <v/>
      </c>
      <c r="O206" s="4"/>
      <c r="P206" s="4"/>
    </row>
    <row r="207" spans="1:16" s="5" customFormat="1" ht="30" customHeight="1" x14ac:dyDescent="0.2">
      <c r="A207" s="25" t="s">
        <v>391</v>
      </c>
      <c r="B207" s="26"/>
      <c r="D207" s="18" t="s">
        <v>896</v>
      </c>
      <c r="E207" s="173" t="s">
        <v>897</v>
      </c>
      <c r="F207" s="174"/>
      <c r="G207" s="135" t="s">
        <v>1225</v>
      </c>
      <c r="H207" s="135" t="s">
        <v>1226</v>
      </c>
      <c r="I207" s="135" t="s">
        <v>1227</v>
      </c>
      <c r="J207" s="72"/>
      <c r="K207" s="70" t="str">
        <f t="shared" si="13"/>
        <v/>
      </c>
      <c r="L207" s="5" t="s">
        <v>490</v>
      </c>
      <c r="M207" s="111" t="str">
        <f t="shared" si="11"/>
        <v/>
      </c>
      <c r="N207" s="111" t="str">
        <f t="shared" si="12"/>
        <v/>
      </c>
      <c r="O207" s="4"/>
      <c r="P207" s="4"/>
    </row>
    <row r="208" spans="1:16" s="5" customFormat="1" ht="15.95" customHeight="1" x14ac:dyDescent="0.2">
      <c r="A208" s="9"/>
      <c r="B208" s="29"/>
      <c r="D208" s="76" t="s">
        <v>899</v>
      </c>
      <c r="E208" s="77"/>
      <c r="F208" s="77"/>
      <c r="G208" s="77"/>
      <c r="H208" s="77"/>
      <c r="I208" s="77"/>
      <c r="J208" s="77"/>
      <c r="K208" s="73"/>
      <c r="L208" s="22" t="s">
        <v>490</v>
      </c>
      <c r="M208" s="111" t="str">
        <f t="shared" si="11"/>
        <v/>
      </c>
      <c r="N208" s="111" t="str">
        <f t="shared" si="12"/>
        <v/>
      </c>
      <c r="O208" s="4"/>
      <c r="P208" s="4"/>
    </row>
    <row r="209" spans="1:16" s="5" customFormat="1" ht="30" customHeight="1" x14ac:dyDescent="0.2">
      <c r="A209" s="25" t="s">
        <v>3</v>
      </c>
      <c r="B209" s="26"/>
      <c r="D209" s="68" t="s">
        <v>900</v>
      </c>
      <c r="E209" s="168" t="s">
        <v>901</v>
      </c>
      <c r="F209" s="168"/>
      <c r="G209" s="135" t="s">
        <v>1225</v>
      </c>
      <c r="H209" s="135" t="s">
        <v>1226</v>
      </c>
      <c r="I209" s="135" t="s">
        <v>1227</v>
      </c>
      <c r="J209" s="72"/>
      <c r="K209" s="70" t="str">
        <f t="shared" ref="K209:K238" si="14">N209</f>
        <v/>
      </c>
      <c r="M209" s="111" t="str">
        <f t="shared" si="11"/>
        <v/>
      </c>
      <c r="N209" s="111" t="str">
        <f t="shared" si="12"/>
        <v/>
      </c>
      <c r="O209" s="4"/>
      <c r="P209" s="4"/>
    </row>
    <row r="210" spans="1:16" s="5" customFormat="1" ht="30" customHeight="1" x14ac:dyDescent="0.2">
      <c r="A210" s="23" t="s">
        <v>41</v>
      </c>
      <c r="B210" s="24"/>
      <c r="D210" s="18" t="s">
        <v>903</v>
      </c>
      <c r="E210" s="167" t="s">
        <v>904</v>
      </c>
      <c r="F210" s="167"/>
      <c r="G210" s="135" t="s">
        <v>1225</v>
      </c>
      <c r="H210" s="135" t="s">
        <v>1226</v>
      </c>
      <c r="I210" s="135" t="s">
        <v>1227</v>
      </c>
      <c r="J210" s="72"/>
      <c r="K210" s="70" t="str">
        <f t="shared" si="14"/>
        <v/>
      </c>
      <c r="M210" s="111" t="str">
        <f t="shared" si="11"/>
        <v/>
      </c>
      <c r="N210" s="111" t="str">
        <f t="shared" si="12"/>
        <v/>
      </c>
      <c r="O210" s="4"/>
      <c r="P210" s="4"/>
    </row>
    <row r="211" spans="1:16" s="5" customFormat="1" ht="30" customHeight="1" x14ac:dyDescent="0.2">
      <c r="A211" s="25" t="s">
        <v>43</v>
      </c>
      <c r="B211" s="26"/>
      <c r="D211" s="68" t="s">
        <v>906</v>
      </c>
      <c r="E211" s="168" t="s">
        <v>907</v>
      </c>
      <c r="F211" s="168"/>
      <c r="G211" s="135" t="s">
        <v>1225</v>
      </c>
      <c r="H211" s="135" t="s">
        <v>1226</v>
      </c>
      <c r="I211" s="135" t="s">
        <v>1227</v>
      </c>
      <c r="J211" s="72"/>
      <c r="K211" s="70" t="str">
        <f t="shared" si="14"/>
        <v/>
      </c>
      <c r="M211" s="111" t="str">
        <f t="shared" si="11"/>
        <v/>
      </c>
      <c r="N211" s="111" t="str">
        <f t="shared" si="12"/>
        <v/>
      </c>
      <c r="O211" s="4"/>
      <c r="P211" s="4"/>
    </row>
    <row r="212" spans="1:16" s="5" customFormat="1" ht="30" customHeight="1" x14ac:dyDescent="0.2">
      <c r="A212" s="23" t="s">
        <v>65</v>
      </c>
      <c r="B212" s="24"/>
      <c r="D212" s="18" t="s">
        <v>908</v>
      </c>
      <c r="E212" s="167" t="s">
        <v>909</v>
      </c>
      <c r="F212" s="167"/>
      <c r="G212" s="135" t="s">
        <v>1225</v>
      </c>
      <c r="H212" s="135" t="s">
        <v>1226</v>
      </c>
      <c r="I212" s="135" t="s">
        <v>1227</v>
      </c>
      <c r="J212" s="72"/>
      <c r="K212" s="70" t="str">
        <f t="shared" si="14"/>
        <v/>
      </c>
      <c r="M212" s="111" t="str">
        <f t="shared" si="11"/>
        <v/>
      </c>
      <c r="N212" s="111" t="str">
        <f t="shared" si="12"/>
        <v/>
      </c>
      <c r="O212" s="4"/>
      <c r="P212" s="4"/>
    </row>
    <row r="213" spans="1:16" s="5" customFormat="1" ht="20.100000000000001" customHeight="1" x14ac:dyDescent="0.2">
      <c r="A213" s="25" t="s">
        <v>77</v>
      </c>
      <c r="B213" s="26"/>
      <c r="D213" s="68" t="s">
        <v>911</v>
      </c>
      <c r="E213" s="168" t="s">
        <v>912</v>
      </c>
      <c r="F213" s="168"/>
      <c r="G213" s="135" t="s">
        <v>1225</v>
      </c>
      <c r="H213" s="135" t="s">
        <v>1226</v>
      </c>
      <c r="I213" s="135" t="s">
        <v>1227</v>
      </c>
      <c r="J213" s="72"/>
      <c r="K213" s="70" t="str">
        <f t="shared" si="14"/>
        <v/>
      </c>
      <c r="M213" s="111" t="str">
        <f t="shared" si="11"/>
        <v/>
      </c>
      <c r="N213" s="111" t="str">
        <f t="shared" si="12"/>
        <v/>
      </c>
      <c r="O213" s="4"/>
      <c r="P213" s="4"/>
    </row>
    <row r="214" spans="1:16" s="5" customFormat="1" ht="30" customHeight="1" x14ac:dyDescent="0.2">
      <c r="A214" s="23" t="s">
        <v>97</v>
      </c>
      <c r="B214" s="24"/>
      <c r="D214" s="18" t="s">
        <v>913</v>
      </c>
      <c r="E214" s="167" t="s">
        <v>914</v>
      </c>
      <c r="F214" s="167"/>
      <c r="G214" s="135" t="s">
        <v>1225</v>
      </c>
      <c r="H214" s="135" t="s">
        <v>1226</v>
      </c>
      <c r="I214" s="135" t="s">
        <v>1227</v>
      </c>
      <c r="J214" s="72"/>
      <c r="K214" s="70" t="str">
        <f t="shared" si="14"/>
        <v/>
      </c>
      <c r="M214" s="111" t="str">
        <f t="shared" si="11"/>
        <v/>
      </c>
      <c r="N214" s="111" t="str">
        <f t="shared" si="12"/>
        <v/>
      </c>
      <c r="O214" s="4"/>
      <c r="P214" s="4"/>
    </row>
    <row r="215" spans="1:16" s="5" customFormat="1" ht="20.100000000000001" customHeight="1" x14ac:dyDescent="0.2">
      <c r="A215" s="25" t="s">
        <v>105</v>
      </c>
      <c r="B215" s="26"/>
      <c r="D215" s="68" t="s">
        <v>915</v>
      </c>
      <c r="E215" s="168" t="s">
        <v>916</v>
      </c>
      <c r="F215" s="168"/>
      <c r="G215" s="135" t="s">
        <v>1225</v>
      </c>
      <c r="H215" s="135" t="s">
        <v>1226</v>
      </c>
      <c r="I215" s="135" t="s">
        <v>1227</v>
      </c>
      <c r="J215" s="72"/>
      <c r="K215" s="70" t="str">
        <f t="shared" si="14"/>
        <v/>
      </c>
      <c r="M215" s="111" t="str">
        <f t="shared" si="11"/>
        <v/>
      </c>
      <c r="N215" s="111" t="str">
        <f t="shared" si="12"/>
        <v/>
      </c>
      <c r="O215" s="4"/>
      <c r="P215" s="4"/>
    </row>
    <row r="216" spans="1:16" s="5" customFormat="1" ht="30" customHeight="1" x14ac:dyDescent="0.2">
      <c r="A216" s="23" t="s">
        <v>107</v>
      </c>
      <c r="B216" s="24"/>
      <c r="D216" s="18" t="s">
        <v>917</v>
      </c>
      <c r="E216" s="167" t="s">
        <v>918</v>
      </c>
      <c r="F216" s="167"/>
      <c r="G216" s="135" t="s">
        <v>1225</v>
      </c>
      <c r="H216" s="135" t="s">
        <v>1226</v>
      </c>
      <c r="I216" s="135" t="s">
        <v>1227</v>
      </c>
      <c r="J216" s="72"/>
      <c r="K216" s="70" t="str">
        <f t="shared" si="14"/>
        <v/>
      </c>
      <c r="M216" s="111" t="str">
        <f t="shared" si="11"/>
        <v/>
      </c>
      <c r="N216" s="111" t="str">
        <f t="shared" si="12"/>
        <v/>
      </c>
      <c r="O216" s="4"/>
      <c r="P216" s="4"/>
    </row>
    <row r="217" spans="1:16" s="5" customFormat="1" ht="30" customHeight="1" x14ac:dyDescent="0.2">
      <c r="A217" s="25" t="s">
        <v>109</v>
      </c>
      <c r="B217" s="26"/>
      <c r="D217" s="68" t="s">
        <v>920</v>
      </c>
      <c r="E217" s="168" t="s">
        <v>921</v>
      </c>
      <c r="F217" s="168"/>
      <c r="G217" s="135" t="s">
        <v>1225</v>
      </c>
      <c r="H217" s="135" t="s">
        <v>1226</v>
      </c>
      <c r="I217" s="135" t="s">
        <v>1227</v>
      </c>
      <c r="J217" s="72"/>
      <c r="K217" s="70" t="str">
        <f t="shared" si="14"/>
        <v/>
      </c>
      <c r="M217" s="111" t="str">
        <f t="shared" si="11"/>
        <v/>
      </c>
      <c r="N217" s="111" t="str">
        <f t="shared" si="12"/>
        <v/>
      </c>
      <c r="O217" s="4"/>
      <c r="P217" s="4"/>
    </row>
    <row r="218" spans="1:16" s="5" customFormat="1" ht="30" customHeight="1" x14ac:dyDescent="0.2">
      <c r="A218" s="23" t="s">
        <v>115</v>
      </c>
      <c r="B218" s="24"/>
      <c r="D218" s="18" t="s">
        <v>922</v>
      </c>
      <c r="E218" s="167" t="s">
        <v>923</v>
      </c>
      <c r="F218" s="167"/>
      <c r="G218" s="135" t="s">
        <v>1225</v>
      </c>
      <c r="H218" s="135" t="s">
        <v>1226</v>
      </c>
      <c r="I218" s="135" t="s">
        <v>1227</v>
      </c>
      <c r="J218" s="72"/>
      <c r="K218" s="70" t="str">
        <f t="shared" si="14"/>
        <v/>
      </c>
      <c r="M218" s="111" t="str">
        <f t="shared" si="11"/>
        <v/>
      </c>
      <c r="N218" s="111" t="str">
        <f t="shared" si="12"/>
        <v/>
      </c>
      <c r="O218" s="4"/>
      <c r="P218" s="4"/>
    </row>
    <row r="219" spans="1:16" s="5" customFormat="1" ht="30" customHeight="1" x14ac:dyDescent="0.2">
      <c r="A219" s="25" t="s">
        <v>117</v>
      </c>
      <c r="B219" s="26"/>
      <c r="D219" s="68" t="s">
        <v>925</v>
      </c>
      <c r="E219" s="168" t="s">
        <v>926</v>
      </c>
      <c r="F219" s="168"/>
      <c r="G219" s="135" t="s">
        <v>1225</v>
      </c>
      <c r="H219" s="135" t="s">
        <v>1226</v>
      </c>
      <c r="I219" s="135" t="s">
        <v>1227</v>
      </c>
      <c r="J219" s="72"/>
      <c r="K219" s="70" t="str">
        <f t="shared" si="14"/>
        <v/>
      </c>
      <c r="M219" s="111" t="str">
        <f t="shared" si="11"/>
        <v/>
      </c>
      <c r="N219" s="111" t="str">
        <f t="shared" si="12"/>
        <v/>
      </c>
      <c r="O219" s="4"/>
      <c r="P219" s="4"/>
    </row>
    <row r="220" spans="1:16" s="5" customFormat="1" ht="30" customHeight="1" x14ac:dyDescent="0.2">
      <c r="A220" s="23" t="s">
        <v>123</v>
      </c>
      <c r="B220" s="24"/>
      <c r="D220" s="18" t="s">
        <v>927</v>
      </c>
      <c r="E220" s="167" t="s">
        <v>928</v>
      </c>
      <c r="F220" s="167"/>
      <c r="G220" s="135" t="s">
        <v>1225</v>
      </c>
      <c r="H220" s="135" t="s">
        <v>1226</v>
      </c>
      <c r="I220" s="135" t="s">
        <v>1227</v>
      </c>
      <c r="J220" s="72"/>
      <c r="K220" s="70" t="str">
        <f t="shared" si="14"/>
        <v/>
      </c>
      <c r="M220" s="111" t="str">
        <f t="shared" si="11"/>
        <v/>
      </c>
      <c r="N220" s="111" t="str">
        <f t="shared" si="12"/>
        <v/>
      </c>
      <c r="O220" s="4"/>
      <c r="P220" s="4"/>
    </row>
    <row r="221" spans="1:16" s="5" customFormat="1" ht="45" customHeight="1" x14ac:dyDescent="0.2">
      <c r="A221" s="25" t="s">
        <v>149</v>
      </c>
      <c r="B221" s="26"/>
      <c r="D221" s="68" t="s">
        <v>929</v>
      </c>
      <c r="E221" s="168" t="s">
        <v>930</v>
      </c>
      <c r="F221" s="168"/>
      <c r="G221" s="135" t="s">
        <v>1225</v>
      </c>
      <c r="H221" s="135" t="s">
        <v>1226</v>
      </c>
      <c r="I221" s="135" t="s">
        <v>1227</v>
      </c>
      <c r="J221" s="72"/>
      <c r="K221" s="70" t="str">
        <f t="shared" si="14"/>
        <v/>
      </c>
      <c r="M221" s="111" t="str">
        <f t="shared" si="11"/>
        <v/>
      </c>
      <c r="N221" s="111" t="str">
        <f t="shared" si="12"/>
        <v/>
      </c>
      <c r="O221" s="4"/>
      <c r="P221" s="4"/>
    </row>
    <row r="222" spans="1:16" s="5" customFormat="1" ht="30" customHeight="1" x14ac:dyDescent="0.2">
      <c r="A222" s="23" t="s">
        <v>157</v>
      </c>
      <c r="B222" s="24"/>
      <c r="D222" s="18" t="s">
        <v>931</v>
      </c>
      <c r="E222" s="167" t="s">
        <v>932</v>
      </c>
      <c r="F222" s="167"/>
      <c r="G222" s="135" t="s">
        <v>1225</v>
      </c>
      <c r="H222" s="135" t="s">
        <v>1226</v>
      </c>
      <c r="I222" s="135" t="s">
        <v>1227</v>
      </c>
      <c r="J222" s="72"/>
      <c r="K222" s="70" t="str">
        <f t="shared" si="14"/>
        <v/>
      </c>
      <c r="M222" s="111" t="str">
        <f t="shared" si="11"/>
        <v/>
      </c>
      <c r="N222" s="111" t="str">
        <f t="shared" si="12"/>
        <v/>
      </c>
      <c r="O222" s="4"/>
      <c r="P222" s="4"/>
    </row>
    <row r="223" spans="1:16" s="5" customFormat="1" ht="30" customHeight="1" x14ac:dyDescent="0.2">
      <c r="A223" s="25" t="s">
        <v>159</v>
      </c>
      <c r="B223" s="26"/>
      <c r="D223" s="68" t="s">
        <v>933</v>
      </c>
      <c r="E223" s="168" t="s">
        <v>934</v>
      </c>
      <c r="F223" s="168"/>
      <c r="G223" s="135" t="s">
        <v>1225</v>
      </c>
      <c r="H223" s="135" t="s">
        <v>1226</v>
      </c>
      <c r="I223" s="135" t="s">
        <v>1227</v>
      </c>
      <c r="J223" s="72"/>
      <c r="K223" s="70" t="str">
        <f t="shared" si="14"/>
        <v/>
      </c>
      <c r="M223" s="111" t="str">
        <f t="shared" si="11"/>
        <v/>
      </c>
      <c r="N223" s="111" t="str">
        <f t="shared" si="12"/>
        <v/>
      </c>
      <c r="O223" s="4"/>
      <c r="P223" s="4"/>
    </row>
    <row r="224" spans="1:16" s="5" customFormat="1" ht="20.100000000000001" customHeight="1" x14ac:dyDescent="0.2">
      <c r="A224" s="23" t="s">
        <v>207</v>
      </c>
      <c r="B224" s="24"/>
      <c r="D224" s="18" t="s">
        <v>935</v>
      </c>
      <c r="E224" s="167" t="s">
        <v>936</v>
      </c>
      <c r="F224" s="167"/>
      <c r="G224" s="135" t="s">
        <v>1225</v>
      </c>
      <c r="H224" s="135" t="s">
        <v>1226</v>
      </c>
      <c r="I224" s="135" t="s">
        <v>1227</v>
      </c>
      <c r="J224" s="72"/>
      <c r="K224" s="70" t="str">
        <f t="shared" si="14"/>
        <v/>
      </c>
      <c r="M224" s="111" t="str">
        <f t="shared" si="11"/>
        <v/>
      </c>
      <c r="N224" s="111" t="str">
        <f t="shared" si="12"/>
        <v/>
      </c>
      <c r="O224" s="4"/>
      <c r="P224" s="4"/>
    </row>
    <row r="225" spans="1:16" s="5" customFormat="1" ht="30" customHeight="1" x14ac:dyDescent="0.2">
      <c r="A225" s="25" t="s">
        <v>209</v>
      </c>
      <c r="B225" s="26"/>
      <c r="D225" s="68" t="s">
        <v>937</v>
      </c>
      <c r="E225" s="168" t="s">
        <v>938</v>
      </c>
      <c r="F225" s="168"/>
      <c r="G225" s="135" t="s">
        <v>1225</v>
      </c>
      <c r="H225" s="135" t="s">
        <v>1226</v>
      </c>
      <c r="I225" s="135" t="s">
        <v>1227</v>
      </c>
      <c r="J225" s="72"/>
      <c r="K225" s="70" t="str">
        <f t="shared" si="14"/>
        <v/>
      </c>
      <c r="M225" s="111" t="str">
        <f t="shared" si="11"/>
        <v/>
      </c>
      <c r="N225" s="111" t="str">
        <f t="shared" si="12"/>
        <v/>
      </c>
      <c r="O225" s="4"/>
      <c r="P225" s="4"/>
    </row>
    <row r="226" spans="1:16" s="5" customFormat="1" ht="20.100000000000001" customHeight="1" x14ac:dyDescent="0.2">
      <c r="A226" s="23" t="s">
        <v>215</v>
      </c>
      <c r="B226" s="24"/>
      <c r="D226" s="18" t="s">
        <v>939</v>
      </c>
      <c r="E226" s="167" t="s">
        <v>940</v>
      </c>
      <c r="F226" s="167"/>
      <c r="G226" s="135" t="s">
        <v>1225</v>
      </c>
      <c r="H226" s="135" t="s">
        <v>1226</v>
      </c>
      <c r="I226" s="135" t="s">
        <v>1227</v>
      </c>
      <c r="J226" s="72"/>
      <c r="K226" s="70" t="str">
        <f t="shared" si="14"/>
        <v/>
      </c>
      <c r="M226" s="111" t="str">
        <f t="shared" si="11"/>
        <v/>
      </c>
      <c r="N226" s="111" t="str">
        <f t="shared" si="12"/>
        <v/>
      </c>
      <c r="O226" s="4"/>
      <c r="P226" s="4"/>
    </row>
    <row r="227" spans="1:16" s="5" customFormat="1" ht="30" customHeight="1" x14ac:dyDescent="0.2">
      <c r="A227" s="25" t="s">
        <v>231</v>
      </c>
      <c r="B227" s="26"/>
      <c r="D227" s="68" t="s">
        <v>941</v>
      </c>
      <c r="E227" s="168" t="s">
        <v>942</v>
      </c>
      <c r="F227" s="168"/>
      <c r="G227" s="135" t="s">
        <v>1225</v>
      </c>
      <c r="H227" s="135" t="s">
        <v>1226</v>
      </c>
      <c r="I227" s="135" t="s">
        <v>1227</v>
      </c>
      <c r="J227" s="72"/>
      <c r="K227" s="70" t="str">
        <f t="shared" si="14"/>
        <v/>
      </c>
      <c r="M227" s="111" t="str">
        <f t="shared" si="11"/>
        <v/>
      </c>
      <c r="N227" s="111" t="str">
        <f t="shared" si="12"/>
        <v/>
      </c>
      <c r="O227" s="4"/>
      <c r="P227" s="4"/>
    </row>
    <row r="228" spans="1:16" s="5" customFormat="1" ht="30" customHeight="1" x14ac:dyDescent="0.2">
      <c r="A228" s="23" t="s">
        <v>359</v>
      </c>
      <c r="B228" s="24"/>
      <c r="D228" s="18" t="s">
        <v>944</v>
      </c>
      <c r="E228" s="167" t="s">
        <v>945</v>
      </c>
      <c r="F228" s="167"/>
      <c r="G228" s="135" t="s">
        <v>1225</v>
      </c>
      <c r="H228" s="135" t="s">
        <v>1226</v>
      </c>
      <c r="I228" s="135" t="s">
        <v>1227</v>
      </c>
      <c r="J228" s="72"/>
      <c r="K228" s="70" t="str">
        <f t="shared" si="14"/>
        <v/>
      </c>
      <c r="M228" s="111" t="str">
        <f t="shared" si="11"/>
        <v/>
      </c>
      <c r="N228" s="111" t="str">
        <f t="shared" si="12"/>
        <v/>
      </c>
      <c r="O228" s="4"/>
      <c r="P228" s="4"/>
    </row>
    <row r="229" spans="1:16" s="5" customFormat="1" ht="45" customHeight="1" x14ac:dyDescent="0.2">
      <c r="A229" s="25" t="s">
        <v>373</v>
      </c>
      <c r="B229" s="26"/>
      <c r="D229" s="68" t="s">
        <v>946</v>
      </c>
      <c r="E229" s="168" t="s">
        <v>947</v>
      </c>
      <c r="F229" s="168"/>
      <c r="G229" s="135" t="s">
        <v>1225</v>
      </c>
      <c r="H229" s="135" t="s">
        <v>1226</v>
      </c>
      <c r="I229" s="135" t="s">
        <v>1227</v>
      </c>
      <c r="J229" s="72"/>
      <c r="K229" s="70" t="str">
        <f t="shared" si="14"/>
        <v/>
      </c>
      <c r="M229" s="111" t="str">
        <f t="shared" si="11"/>
        <v/>
      </c>
      <c r="N229" s="111" t="str">
        <f t="shared" si="12"/>
        <v/>
      </c>
      <c r="O229" s="4"/>
      <c r="P229" s="4"/>
    </row>
    <row r="230" spans="1:16" s="5" customFormat="1" ht="20.100000000000001" customHeight="1" x14ac:dyDescent="0.2">
      <c r="A230" s="23" t="s">
        <v>375</v>
      </c>
      <c r="B230" s="24"/>
      <c r="D230" s="18" t="s">
        <v>948</v>
      </c>
      <c r="E230" s="167" t="s">
        <v>949</v>
      </c>
      <c r="F230" s="167"/>
      <c r="G230" s="135" t="s">
        <v>1225</v>
      </c>
      <c r="H230" s="135" t="s">
        <v>1226</v>
      </c>
      <c r="I230" s="135" t="s">
        <v>1227</v>
      </c>
      <c r="J230" s="72"/>
      <c r="K230" s="70" t="str">
        <f t="shared" si="14"/>
        <v/>
      </c>
      <c r="M230" s="111" t="str">
        <f t="shared" si="11"/>
        <v/>
      </c>
      <c r="N230" s="111" t="str">
        <f t="shared" si="12"/>
        <v/>
      </c>
      <c r="O230" s="4"/>
      <c r="P230" s="4"/>
    </row>
    <row r="231" spans="1:16" s="5" customFormat="1" ht="20.100000000000001" customHeight="1" x14ac:dyDescent="0.2">
      <c r="A231" s="25" t="s">
        <v>377</v>
      </c>
      <c r="B231" s="26"/>
      <c r="D231" s="68" t="s">
        <v>950</v>
      </c>
      <c r="E231" s="168" t="s">
        <v>951</v>
      </c>
      <c r="F231" s="168"/>
      <c r="G231" s="135" t="s">
        <v>1225</v>
      </c>
      <c r="H231" s="135" t="s">
        <v>1226</v>
      </c>
      <c r="I231" s="135" t="s">
        <v>1227</v>
      </c>
      <c r="J231" s="72"/>
      <c r="K231" s="70" t="str">
        <f t="shared" si="14"/>
        <v/>
      </c>
      <c r="M231" s="111" t="str">
        <f t="shared" si="11"/>
        <v/>
      </c>
      <c r="N231" s="111" t="str">
        <f t="shared" si="12"/>
        <v/>
      </c>
      <c r="O231" s="4"/>
      <c r="P231" s="4"/>
    </row>
    <row r="232" spans="1:16" s="5" customFormat="1" ht="30" customHeight="1" x14ac:dyDescent="0.2">
      <c r="A232" s="23" t="s">
        <v>427</v>
      </c>
      <c r="B232" s="24"/>
      <c r="D232" s="18" t="s">
        <v>952</v>
      </c>
      <c r="E232" s="167" t="s">
        <v>953</v>
      </c>
      <c r="F232" s="167"/>
      <c r="G232" s="135" t="s">
        <v>1225</v>
      </c>
      <c r="H232" s="135" t="s">
        <v>1226</v>
      </c>
      <c r="I232" s="135" t="s">
        <v>1227</v>
      </c>
      <c r="J232" s="72"/>
      <c r="K232" s="70" t="str">
        <f t="shared" si="14"/>
        <v/>
      </c>
      <c r="M232" s="111" t="str">
        <f t="shared" si="11"/>
        <v/>
      </c>
      <c r="N232" s="111" t="str">
        <f t="shared" si="12"/>
        <v/>
      </c>
      <c r="O232" s="4"/>
      <c r="P232" s="4"/>
    </row>
    <row r="233" spans="1:16" s="5" customFormat="1" ht="20.100000000000001" customHeight="1" x14ac:dyDescent="0.2">
      <c r="A233" s="25" t="s">
        <v>429</v>
      </c>
      <c r="B233" s="26"/>
      <c r="D233" s="68" t="s">
        <v>954</v>
      </c>
      <c r="E233" s="168" t="s">
        <v>955</v>
      </c>
      <c r="F233" s="168"/>
      <c r="G233" s="135" t="s">
        <v>1225</v>
      </c>
      <c r="H233" s="135" t="s">
        <v>1226</v>
      </c>
      <c r="I233" s="135" t="s">
        <v>1227</v>
      </c>
      <c r="J233" s="72"/>
      <c r="K233" s="70" t="str">
        <f t="shared" si="14"/>
        <v/>
      </c>
      <c r="M233" s="111" t="str">
        <f t="shared" ref="M233:M296" si="15">IF(H233="X",2,"")</f>
        <v/>
      </c>
      <c r="N233" s="111" t="str">
        <f t="shared" ref="N233:N296" si="16">IF(H233="X","Por favor justifique su Concepto","")</f>
        <v/>
      </c>
      <c r="O233" s="4"/>
      <c r="P233" s="4"/>
    </row>
    <row r="234" spans="1:16" s="5" customFormat="1" ht="30" customHeight="1" x14ac:dyDescent="0.2">
      <c r="A234" s="25" t="s">
        <v>429</v>
      </c>
      <c r="B234" s="26"/>
      <c r="D234" s="18" t="s">
        <v>956</v>
      </c>
      <c r="E234" s="167" t="s">
        <v>957</v>
      </c>
      <c r="F234" s="167"/>
      <c r="G234" s="135" t="s">
        <v>1225</v>
      </c>
      <c r="H234" s="135" t="s">
        <v>1226</v>
      </c>
      <c r="I234" s="135" t="s">
        <v>1227</v>
      </c>
      <c r="J234" s="72"/>
      <c r="K234" s="70" t="str">
        <f t="shared" si="14"/>
        <v/>
      </c>
      <c r="M234" s="111" t="str">
        <f t="shared" si="15"/>
        <v/>
      </c>
      <c r="N234" s="111" t="str">
        <f t="shared" si="16"/>
        <v/>
      </c>
      <c r="O234" s="4"/>
      <c r="P234" s="4"/>
    </row>
    <row r="235" spans="1:16" s="5" customFormat="1" ht="30" customHeight="1" x14ac:dyDescent="0.2">
      <c r="A235" s="25" t="s">
        <v>429</v>
      </c>
      <c r="B235" s="26"/>
      <c r="D235" s="68" t="s">
        <v>958</v>
      </c>
      <c r="E235" s="168" t="s">
        <v>959</v>
      </c>
      <c r="F235" s="168"/>
      <c r="G235" s="135" t="s">
        <v>1225</v>
      </c>
      <c r="H235" s="135" t="s">
        <v>1226</v>
      </c>
      <c r="I235" s="135" t="s">
        <v>1227</v>
      </c>
      <c r="J235" s="72"/>
      <c r="K235" s="70" t="str">
        <f t="shared" si="14"/>
        <v/>
      </c>
      <c r="M235" s="111" t="str">
        <f t="shared" si="15"/>
        <v/>
      </c>
      <c r="N235" s="111" t="str">
        <f t="shared" si="16"/>
        <v/>
      </c>
      <c r="O235" s="4"/>
      <c r="P235" s="4"/>
    </row>
    <row r="236" spans="1:16" s="5" customFormat="1" ht="30" customHeight="1" x14ac:dyDescent="0.2">
      <c r="A236" s="25" t="s">
        <v>429</v>
      </c>
      <c r="B236" s="26"/>
      <c r="D236" s="18" t="s">
        <v>960</v>
      </c>
      <c r="E236" s="167" t="s">
        <v>961</v>
      </c>
      <c r="F236" s="167"/>
      <c r="G236" s="135" t="s">
        <v>1225</v>
      </c>
      <c r="H236" s="135" t="s">
        <v>1226</v>
      </c>
      <c r="I236" s="135" t="s">
        <v>1227</v>
      </c>
      <c r="J236" s="72"/>
      <c r="K236" s="70" t="str">
        <f t="shared" si="14"/>
        <v/>
      </c>
      <c r="M236" s="111" t="str">
        <f t="shared" si="15"/>
        <v/>
      </c>
      <c r="N236" s="111" t="str">
        <f t="shared" si="16"/>
        <v/>
      </c>
      <c r="O236" s="4"/>
      <c r="P236" s="4"/>
    </row>
    <row r="237" spans="1:16" s="5" customFormat="1" ht="20.100000000000001" customHeight="1" x14ac:dyDescent="0.2">
      <c r="A237" s="25" t="s">
        <v>429</v>
      </c>
      <c r="B237" s="26"/>
      <c r="D237" s="68" t="s">
        <v>962</v>
      </c>
      <c r="E237" s="168" t="s">
        <v>963</v>
      </c>
      <c r="F237" s="168"/>
      <c r="G237" s="135" t="s">
        <v>1225</v>
      </c>
      <c r="H237" s="135" t="s">
        <v>1226</v>
      </c>
      <c r="I237" s="135" t="s">
        <v>1227</v>
      </c>
      <c r="J237" s="72"/>
      <c r="K237" s="70" t="str">
        <f t="shared" si="14"/>
        <v/>
      </c>
      <c r="M237" s="111" t="str">
        <f t="shared" si="15"/>
        <v/>
      </c>
      <c r="N237" s="111" t="str">
        <f t="shared" si="16"/>
        <v/>
      </c>
      <c r="O237" s="4"/>
      <c r="P237" s="4"/>
    </row>
    <row r="238" spans="1:16" s="5" customFormat="1" ht="30" customHeight="1" x14ac:dyDescent="0.2">
      <c r="A238" s="25" t="s">
        <v>429</v>
      </c>
      <c r="B238" s="26"/>
      <c r="D238" s="18" t="s">
        <v>964</v>
      </c>
      <c r="E238" s="167" t="s">
        <v>965</v>
      </c>
      <c r="F238" s="167"/>
      <c r="G238" s="135" t="s">
        <v>1225</v>
      </c>
      <c r="H238" s="135" t="s">
        <v>1226</v>
      </c>
      <c r="I238" s="135" t="s">
        <v>1227</v>
      </c>
      <c r="J238" s="72"/>
      <c r="K238" s="70" t="str">
        <f t="shared" si="14"/>
        <v/>
      </c>
      <c r="M238" s="111" t="str">
        <f t="shared" si="15"/>
        <v/>
      </c>
      <c r="N238" s="111" t="str">
        <f t="shared" si="16"/>
        <v/>
      </c>
      <c r="O238" s="4"/>
      <c r="P238" s="4"/>
    </row>
    <row r="239" spans="1:16" s="5" customFormat="1" ht="15.95" customHeight="1" x14ac:dyDescent="0.2">
      <c r="A239" s="9"/>
      <c r="B239" s="29"/>
      <c r="D239" s="76" t="s">
        <v>513</v>
      </c>
      <c r="E239" s="77"/>
      <c r="F239" s="77"/>
      <c r="G239" s="77"/>
      <c r="H239" s="77"/>
      <c r="I239" s="77"/>
      <c r="J239" s="77"/>
      <c r="K239" s="73"/>
      <c r="L239" s="22" t="s">
        <v>490</v>
      </c>
      <c r="M239" s="111" t="str">
        <f t="shared" si="15"/>
        <v/>
      </c>
      <c r="N239" s="111" t="str">
        <f t="shared" si="16"/>
        <v/>
      </c>
      <c r="O239" s="4"/>
      <c r="P239" s="4"/>
    </row>
    <row r="240" spans="1:16" s="5" customFormat="1" ht="30" customHeight="1" x14ac:dyDescent="0.2">
      <c r="A240" s="25" t="s">
        <v>3</v>
      </c>
      <c r="B240" s="26"/>
      <c r="D240" s="68" t="s">
        <v>966</v>
      </c>
      <c r="E240" s="168" t="s">
        <v>967</v>
      </c>
      <c r="F240" s="168"/>
      <c r="G240" s="135" t="s">
        <v>1225</v>
      </c>
      <c r="H240" s="135" t="s">
        <v>1226</v>
      </c>
      <c r="I240" s="135" t="s">
        <v>1227</v>
      </c>
      <c r="J240" s="72"/>
      <c r="K240" s="70" t="str">
        <f t="shared" ref="K240:K301" si="17">N240</f>
        <v/>
      </c>
      <c r="M240" s="111" t="str">
        <f t="shared" si="15"/>
        <v/>
      </c>
      <c r="N240" s="111" t="str">
        <f t="shared" si="16"/>
        <v/>
      </c>
      <c r="O240" s="4"/>
      <c r="P240" s="4"/>
    </row>
    <row r="241" spans="1:16" s="5" customFormat="1" ht="30" customHeight="1" x14ac:dyDescent="0.2">
      <c r="A241" s="23" t="s">
        <v>41</v>
      </c>
      <c r="B241" s="24"/>
      <c r="D241" s="18" t="s">
        <v>970</v>
      </c>
      <c r="E241" s="167" t="s">
        <v>971</v>
      </c>
      <c r="F241" s="167"/>
      <c r="G241" s="135" t="s">
        <v>1225</v>
      </c>
      <c r="H241" s="135" t="s">
        <v>1226</v>
      </c>
      <c r="I241" s="135" t="s">
        <v>1227</v>
      </c>
      <c r="J241" s="72"/>
      <c r="K241" s="70" t="str">
        <f t="shared" si="17"/>
        <v/>
      </c>
      <c r="M241" s="111" t="str">
        <f t="shared" si="15"/>
        <v/>
      </c>
      <c r="N241" s="111" t="str">
        <f t="shared" si="16"/>
        <v/>
      </c>
      <c r="O241" s="4"/>
      <c r="P241" s="4"/>
    </row>
    <row r="242" spans="1:16" s="5" customFormat="1" ht="30" customHeight="1" x14ac:dyDescent="0.2">
      <c r="A242" s="25" t="s">
        <v>43</v>
      </c>
      <c r="B242" s="26"/>
      <c r="D242" s="68" t="s">
        <v>973</v>
      </c>
      <c r="E242" s="168" t="s">
        <v>974</v>
      </c>
      <c r="F242" s="168"/>
      <c r="G242" s="135" t="s">
        <v>1225</v>
      </c>
      <c r="H242" s="135" t="s">
        <v>1226</v>
      </c>
      <c r="I242" s="135" t="s">
        <v>1227</v>
      </c>
      <c r="J242" s="72"/>
      <c r="K242" s="70" t="str">
        <f t="shared" si="17"/>
        <v/>
      </c>
      <c r="M242" s="111" t="str">
        <f t="shared" si="15"/>
        <v/>
      </c>
      <c r="N242" s="111" t="str">
        <f t="shared" si="16"/>
        <v/>
      </c>
      <c r="O242" s="4"/>
      <c r="P242" s="4"/>
    </row>
    <row r="243" spans="1:16" s="5" customFormat="1" ht="20.100000000000001" customHeight="1" x14ac:dyDescent="0.2">
      <c r="A243" s="23" t="s">
        <v>65</v>
      </c>
      <c r="B243" s="24"/>
      <c r="D243" s="18" t="s">
        <v>976</v>
      </c>
      <c r="E243" s="167" t="s">
        <v>977</v>
      </c>
      <c r="F243" s="167"/>
      <c r="G243" s="135" t="s">
        <v>1225</v>
      </c>
      <c r="H243" s="135" t="s">
        <v>1226</v>
      </c>
      <c r="I243" s="135" t="s">
        <v>1227</v>
      </c>
      <c r="J243" s="72"/>
      <c r="K243" s="70" t="str">
        <f t="shared" si="17"/>
        <v/>
      </c>
      <c r="M243" s="111" t="str">
        <f t="shared" si="15"/>
        <v/>
      </c>
      <c r="N243" s="111" t="str">
        <f t="shared" si="16"/>
        <v/>
      </c>
      <c r="O243" s="4"/>
      <c r="P243" s="4"/>
    </row>
    <row r="244" spans="1:16" s="5" customFormat="1" ht="30" customHeight="1" x14ac:dyDescent="0.2">
      <c r="A244" s="25" t="s">
        <v>77</v>
      </c>
      <c r="B244" s="26"/>
      <c r="D244" s="68" t="s">
        <v>978</v>
      </c>
      <c r="E244" s="168" t="s">
        <v>979</v>
      </c>
      <c r="F244" s="168"/>
      <c r="G244" s="135" t="s">
        <v>1225</v>
      </c>
      <c r="H244" s="135" t="s">
        <v>1226</v>
      </c>
      <c r="I244" s="135" t="s">
        <v>1227</v>
      </c>
      <c r="J244" s="72"/>
      <c r="K244" s="70" t="str">
        <f t="shared" si="17"/>
        <v/>
      </c>
      <c r="M244" s="111" t="str">
        <f t="shared" si="15"/>
        <v/>
      </c>
      <c r="N244" s="111" t="str">
        <f t="shared" si="16"/>
        <v/>
      </c>
      <c r="O244" s="4"/>
      <c r="P244" s="4"/>
    </row>
    <row r="245" spans="1:16" s="5" customFormat="1" ht="20.100000000000001" customHeight="1" x14ac:dyDescent="0.2">
      <c r="A245" s="23" t="s">
        <v>97</v>
      </c>
      <c r="B245" s="24"/>
      <c r="D245" s="18" t="s">
        <v>980</v>
      </c>
      <c r="E245" s="167" t="s">
        <v>981</v>
      </c>
      <c r="F245" s="167"/>
      <c r="G245" s="135" t="s">
        <v>1225</v>
      </c>
      <c r="H245" s="135" t="s">
        <v>1226</v>
      </c>
      <c r="I245" s="135" t="s">
        <v>1227</v>
      </c>
      <c r="J245" s="72"/>
      <c r="K245" s="70" t="str">
        <f t="shared" si="17"/>
        <v/>
      </c>
      <c r="M245" s="111" t="str">
        <f t="shared" si="15"/>
        <v/>
      </c>
      <c r="N245" s="111" t="str">
        <f t="shared" si="16"/>
        <v/>
      </c>
      <c r="O245" s="4"/>
      <c r="P245" s="4"/>
    </row>
    <row r="246" spans="1:16" s="5" customFormat="1" ht="20.100000000000001" customHeight="1" x14ac:dyDescent="0.2">
      <c r="A246" s="25" t="s">
        <v>105</v>
      </c>
      <c r="B246" s="26"/>
      <c r="D246" s="68" t="s">
        <v>982</v>
      </c>
      <c r="E246" s="168" t="s">
        <v>983</v>
      </c>
      <c r="F246" s="168"/>
      <c r="G246" s="135" t="s">
        <v>1225</v>
      </c>
      <c r="H246" s="135" t="s">
        <v>1226</v>
      </c>
      <c r="I246" s="135" t="s">
        <v>1227</v>
      </c>
      <c r="J246" s="72"/>
      <c r="K246" s="70" t="str">
        <f t="shared" si="17"/>
        <v/>
      </c>
      <c r="M246" s="111" t="str">
        <f t="shared" si="15"/>
        <v/>
      </c>
      <c r="N246" s="111" t="str">
        <f t="shared" si="16"/>
        <v/>
      </c>
      <c r="O246" s="4"/>
      <c r="P246" s="4"/>
    </row>
    <row r="247" spans="1:16" s="5" customFormat="1" ht="30" customHeight="1" x14ac:dyDescent="0.2">
      <c r="A247" s="23" t="s">
        <v>107</v>
      </c>
      <c r="B247" s="24"/>
      <c r="D247" s="18" t="s">
        <v>984</v>
      </c>
      <c r="E247" s="167" t="s">
        <v>985</v>
      </c>
      <c r="F247" s="167"/>
      <c r="G247" s="135" t="s">
        <v>1225</v>
      </c>
      <c r="H247" s="135" t="s">
        <v>1226</v>
      </c>
      <c r="I247" s="135" t="s">
        <v>1227</v>
      </c>
      <c r="J247" s="72"/>
      <c r="K247" s="70" t="str">
        <f t="shared" si="17"/>
        <v/>
      </c>
      <c r="M247" s="111" t="str">
        <f t="shared" si="15"/>
        <v/>
      </c>
      <c r="N247" s="111" t="str">
        <f t="shared" si="16"/>
        <v/>
      </c>
      <c r="O247" s="4"/>
      <c r="P247" s="4"/>
    </row>
    <row r="248" spans="1:16" s="5" customFormat="1" ht="30" customHeight="1" x14ac:dyDescent="0.2">
      <c r="A248" s="25" t="s">
        <v>109</v>
      </c>
      <c r="B248" s="26"/>
      <c r="D248" s="68" t="s">
        <v>986</v>
      </c>
      <c r="E248" s="168" t="s">
        <v>987</v>
      </c>
      <c r="F248" s="168"/>
      <c r="G248" s="135" t="s">
        <v>1225</v>
      </c>
      <c r="H248" s="135" t="s">
        <v>1226</v>
      </c>
      <c r="I248" s="135" t="s">
        <v>1227</v>
      </c>
      <c r="J248" s="72"/>
      <c r="K248" s="70" t="str">
        <f t="shared" si="17"/>
        <v/>
      </c>
      <c r="M248" s="111" t="str">
        <f t="shared" si="15"/>
        <v/>
      </c>
      <c r="N248" s="111" t="str">
        <f t="shared" si="16"/>
        <v/>
      </c>
      <c r="O248" s="4"/>
      <c r="P248" s="4"/>
    </row>
    <row r="249" spans="1:16" s="5" customFormat="1" ht="30" customHeight="1" x14ac:dyDescent="0.2">
      <c r="A249" s="23" t="s">
        <v>115</v>
      </c>
      <c r="B249" s="24"/>
      <c r="D249" s="18" t="s">
        <v>989</v>
      </c>
      <c r="E249" s="167" t="s">
        <v>990</v>
      </c>
      <c r="F249" s="167"/>
      <c r="G249" s="135" t="s">
        <v>1225</v>
      </c>
      <c r="H249" s="135" t="s">
        <v>1226</v>
      </c>
      <c r="I249" s="135" t="s">
        <v>1227</v>
      </c>
      <c r="J249" s="72"/>
      <c r="K249" s="70" t="str">
        <f t="shared" si="17"/>
        <v/>
      </c>
      <c r="M249" s="111" t="str">
        <f t="shared" si="15"/>
        <v/>
      </c>
      <c r="N249" s="111" t="str">
        <f t="shared" si="16"/>
        <v/>
      </c>
      <c r="O249" s="4"/>
      <c r="P249" s="4"/>
    </row>
    <row r="250" spans="1:16" s="5" customFormat="1" ht="30" customHeight="1" x14ac:dyDescent="0.2">
      <c r="A250" s="25" t="s">
        <v>117</v>
      </c>
      <c r="B250" s="26"/>
      <c r="D250" s="68" t="s">
        <v>991</v>
      </c>
      <c r="E250" s="168" t="s">
        <v>992</v>
      </c>
      <c r="F250" s="168"/>
      <c r="G250" s="135" t="s">
        <v>1225</v>
      </c>
      <c r="H250" s="135" t="s">
        <v>1226</v>
      </c>
      <c r="I250" s="135" t="s">
        <v>1227</v>
      </c>
      <c r="J250" s="72"/>
      <c r="K250" s="70" t="str">
        <f t="shared" si="17"/>
        <v/>
      </c>
      <c r="M250" s="111" t="str">
        <f t="shared" si="15"/>
        <v/>
      </c>
      <c r="N250" s="111" t="str">
        <f t="shared" si="16"/>
        <v/>
      </c>
      <c r="O250" s="4"/>
      <c r="P250" s="4"/>
    </row>
    <row r="251" spans="1:16" s="5" customFormat="1" ht="60" customHeight="1" x14ac:dyDescent="0.2">
      <c r="A251" s="23" t="s">
        <v>123</v>
      </c>
      <c r="B251" s="24"/>
      <c r="D251" s="18" t="s">
        <v>993</v>
      </c>
      <c r="E251" s="167" t="s">
        <v>994</v>
      </c>
      <c r="F251" s="167"/>
      <c r="G251" s="135" t="s">
        <v>1225</v>
      </c>
      <c r="H251" s="135" t="s">
        <v>1226</v>
      </c>
      <c r="I251" s="135" t="s">
        <v>1227</v>
      </c>
      <c r="J251" s="72"/>
      <c r="K251" s="70" t="str">
        <f t="shared" si="17"/>
        <v/>
      </c>
      <c r="M251" s="111" t="str">
        <f t="shared" si="15"/>
        <v/>
      </c>
      <c r="N251" s="111" t="str">
        <f t="shared" si="16"/>
        <v/>
      </c>
      <c r="O251" s="4"/>
      <c r="P251" s="4"/>
    </row>
    <row r="252" spans="1:16" s="5" customFormat="1" ht="30" customHeight="1" x14ac:dyDescent="0.2">
      <c r="A252" s="25" t="s">
        <v>149</v>
      </c>
      <c r="B252" s="26"/>
      <c r="D252" s="68" t="s">
        <v>997</v>
      </c>
      <c r="E252" s="168" t="s">
        <v>998</v>
      </c>
      <c r="F252" s="168"/>
      <c r="G252" s="135" t="s">
        <v>1225</v>
      </c>
      <c r="H252" s="135" t="s">
        <v>1226</v>
      </c>
      <c r="I252" s="135" t="s">
        <v>1227</v>
      </c>
      <c r="J252" s="72"/>
      <c r="K252" s="70" t="str">
        <f t="shared" si="17"/>
        <v/>
      </c>
      <c r="M252" s="111" t="str">
        <f t="shared" si="15"/>
        <v/>
      </c>
      <c r="N252" s="111" t="str">
        <f t="shared" si="16"/>
        <v/>
      </c>
      <c r="O252" s="4"/>
      <c r="P252" s="4"/>
    </row>
    <row r="253" spans="1:16" s="5" customFormat="1" ht="30" customHeight="1" x14ac:dyDescent="0.2">
      <c r="A253" s="23" t="s">
        <v>157</v>
      </c>
      <c r="B253" s="24"/>
      <c r="D253" s="18" t="s">
        <v>1000</v>
      </c>
      <c r="E253" s="167" t="s">
        <v>1001</v>
      </c>
      <c r="F253" s="167"/>
      <c r="G253" s="135" t="s">
        <v>1225</v>
      </c>
      <c r="H253" s="135" t="s">
        <v>1226</v>
      </c>
      <c r="I253" s="135" t="s">
        <v>1227</v>
      </c>
      <c r="J253" s="72"/>
      <c r="K253" s="70" t="str">
        <f t="shared" si="17"/>
        <v/>
      </c>
      <c r="M253" s="111" t="str">
        <f t="shared" si="15"/>
        <v/>
      </c>
      <c r="N253" s="111" t="str">
        <f t="shared" si="16"/>
        <v/>
      </c>
      <c r="O253" s="4"/>
      <c r="P253" s="4"/>
    </row>
    <row r="254" spans="1:16" s="5" customFormat="1" ht="30" customHeight="1" x14ac:dyDescent="0.2">
      <c r="A254" s="25" t="s">
        <v>159</v>
      </c>
      <c r="B254" s="26"/>
      <c r="D254" s="68" t="s">
        <v>1002</v>
      </c>
      <c r="E254" s="168" t="s">
        <v>1003</v>
      </c>
      <c r="F254" s="168"/>
      <c r="G254" s="135" t="s">
        <v>1225</v>
      </c>
      <c r="H254" s="135" t="s">
        <v>1226</v>
      </c>
      <c r="I254" s="135" t="s">
        <v>1227</v>
      </c>
      <c r="J254" s="72"/>
      <c r="K254" s="70" t="str">
        <f t="shared" si="17"/>
        <v/>
      </c>
      <c r="M254" s="111" t="str">
        <f t="shared" si="15"/>
        <v/>
      </c>
      <c r="N254" s="111" t="str">
        <f t="shared" si="16"/>
        <v/>
      </c>
      <c r="O254" s="4"/>
      <c r="P254" s="4"/>
    </row>
    <row r="255" spans="1:16" s="5" customFormat="1" ht="30" customHeight="1" x14ac:dyDescent="0.2">
      <c r="A255" s="23" t="s">
        <v>207</v>
      </c>
      <c r="B255" s="24"/>
      <c r="D255" s="18" t="s">
        <v>1004</v>
      </c>
      <c r="E255" s="167" t="s">
        <v>1005</v>
      </c>
      <c r="F255" s="167"/>
      <c r="G255" s="135" t="s">
        <v>1225</v>
      </c>
      <c r="H255" s="135" t="s">
        <v>1226</v>
      </c>
      <c r="I255" s="135" t="s">
        <v>1227</v>
      </c>
      <c r="J255" s="72"/>
      <c r="K255" s="70" t="str">
        <f t="shared" si="17"/>
        <v/>
      </c>
      <c r="M255" s="111" t="str">
        <f t="shared" si="15"/>
        <v/>
      </c>
      <c r="N255" s="111" t="str">
        <f t="shared" si="16"/>
        <v/>
      </c>
      <c r="O255" s="4"/>
      <c r="P255" s="4"/>
    </row>
    <row r="256" spans="1:16" s="5" customFormat="1" ht="30" customHeight="1" x14ac:dyDescent="0.2">
      <c r="A256" s="25" t="s">
        <v>209</v>
      </c>
      <c r="B256" s="26"/>
      <c r="D256" s="68" t="s">
        <v>1006</v>
      </c>
      <c r="E256" s="168" t="s">
        <v>1007</v>
      </c>
      <c r="F256" s="168"/>
      <c r="G256" s="135" t="s">
        <v>1225</v>
      </c>
      <c r="H256" s="135" t="s">
        <v>1226</v>
      </c>
      <c r="I256" s="135" t="s">
        <v>1227</v>
      </c>
      <c r="J256" s="72"/>
      <c r="K256" s="70" t="str">
        <f t="shared" si="17"/>
        <v/>
      </c>
      <c r="M256" s="111" t="str">
        <f t="shared" si="15"/>
        <v/>
      </c>
      <c r="N256" s="111" t="str">
        <f t="shared" si="16"/>
        <v/>
      </c>
      <c r="O256" s="4"/>
      <c r="P256" s="4"/>
    </row>
    <row r="257" spans="1:16" s="5" customFormat="1" ht="30" customHeight="1" x14ac:dyDescent="0.2">
      <c r="A257" s="23" t="s">
        <v>215</v>
      </c>
      <c r="B257" s="24"/>
      <c r="D257" s="18" t="s">
        <v>1008</v>
      </c>
      <c r="E257" s="167" t="s">
        <v>1009</v>
      </c>
      <c r="F257" s="167"/>
      <c r="G257" s="135" t="s">
        <v>1225</v>
      </c>
      <c r="H257" s="135" t="s">
        <v>1226</v>
      </c>
      <c r="I257" s="135" t="s">
        <v>1227</v>
      </c>
      <c r="J257" s="72"/>
      <c r="K257" s="70" t="str">
        <f t="shared" si="17"/>
        <v/>
      </c>
      <c r="M257" s="111" t="str">
        <f t="shared" si="15"/>
        <v/>
      </c>
      <c r="N257" s="111" t="str">
        <f t="shared" si="16"/>
        <v/>
      </c>
      <c r="O257" s="4"/>
      <c r="P257" s="4"/>
    </row>
    <row r="258" spans="1:16" s="5" customFormat="1" ht="30" customHeight="1" x14ac:dyDescent="0.2">
      <c r="A258" s="25" t="s">
        <v>231</v>
      </c>
      <c r="B258" s="26"/>
      <c r="D258" s="68" t="s">
        <v>1010</v>
      </c>
      <c r="E258" s="168" t="s">
        <v>1011</v>
      </c>
      <c r="F258" s="168"/>
      <c r="G258" s="135" t="s">
        <v>1225</v>
      </c>
      <c r="H258" s="135" t="s">
        <v>1226</v>
      </c>
      <c r="I258" s="135" t="s">
        <v>1227</v>
      </c>
      <c r="J258" s="72"/>
      <c r="K258" s="70" t="str">
        <f t="shared" si="17"/>
        <v/>
      </c>
      <c r="M258" s="111" t="str">
        <f t="shared" si="15"/>
        <v/>
      </c>
      <c r="N258" s="111" t="str">
        <f t="shared" si="16"/>
        <v/>
      </c>
      <c r="O258" s="4"/>
      <c r="P258" s="4"/>
    </row>
    <row r="259" spans="1:16" s="5" customFormat="1" ht="30" customHeight="1" x14ac:dyDescent="0.2">
      <c r="A259" s="23" t="s">
        <v>359</v>
      </c>
      <c r="B259" s="24"/>
      <c r="D259" s="18" t="s">
        <v>1012</v>
      </c>
      <c r="E259" s="167" t="s">
        <v>1013</v>
      </c>
      <c r="F259" s="167"/>
      <c r="G259" s="135" t="s">
        <v>1225</v>
      </c>
      <c r="H259" s="135" t="s">
        <v>1226</v>
      </c>
      <c r="I259" s="135" t="s">
        <v>1227</v>
      </c>
      <c r="J259" s="72"/>
      <c r="K259" s="70" t="str">
        <f t="shared" si="17"/>
        <v/>
      </c>
      <c r="M259" s="111" t="str">
        <f t="shared" si="15"/>
        <v/>
      </c>
      <c r="N259" s="111" t="str">
        <f t="shared" si="16"/>
        <v/>
      </c>
      <c r="O259" s="4"/>
      <c r="P259" s="4"/>
    </row>
    <row r="260" spans="1:16" s="5" customFormat="1" ht="20.100000000000001" customHeight="1" x14ac:dyDescent="0.2">
      <c r="A260" s="25" t="s">
        <v>373</v>
      </c>
      <c r="B260" s="26"/>
      <c r="D260" s="68" t="s">
        <v>1014</v>
      </c>
      <c r="E260" s="168" t="s">
        <v>1015</v>
      </c>
      <c r="F260" s="168"/>
      <c r="G260" s="135" t="s">
        <v>1225</v>
      </c>
      <c r="H260" s="135" t="s">
        <v>1226</v>
      </c>
      <c r="I260" s="135" t="s">
        <v>1227</v>
      </c>
      <c r="J260" s="72"/>
      <c r="K260" s="70" t="str">
        <f t="shared" si="17"/>
        <v/>
      </c>
      <c r="M260" s="111" t="str">
        <f t="shared" si="15"/>
        <v/>
      </c>
      <c r="N260" s="111" t="str">
        <f t="shared" si="16"/>
        <v/>
      </c>
      <c r="O260" s="4"/>
      <c r="P260" s="4"/>
    </row>
    <row r="261" spans="1:16" s="5" customFormat="1" ht="30" customHeight="1" x14ac:dyDescent="0.2">
      <c r="A261" s="23" t="s">
        <v>375</v>
      </c>
      <c r="B261" s="24"/>
      <c r="D261" s="18" t="s">
        <v>1016</v>
      </c>
      <c r="E261" s="167" t="s">
        <v>1017</v>
      </c>
      <c r="F261" s="167"/>
      <c r="G261" s="135" t="s">
        <v>1225</v>
      </c>
      <c r="H261" s="135" t="s">
        <v>1226</v>
      </c>
      <c r="I261" s="135" t="s">
        <v>1227</v>
      </c>
      <c r="J261" s="72"/>
      <c r="K261" s="70" t="str">
        <f t="shared" si="17"/>
        <v/>
      </c>
      <c r="M261" s="111" t="str">
        <f t="shared" si="15"/>
        <v/>
      </c>
      <c r="N261" s="111" t="str">
        <f t="shared" si="16"/>
        <v/>
      </c>
      <c r="O261" s="4"/>
      <c r="P261" s="4"/>
    </row>
    <row r="262" spans="1:16" s="5" customFormat="1" ht="30" customHeight="1" x14ac:dyDescent="0.2">
      <c r="A262" s="25" t="s">
        <v>377</v>
      </c>
      <c r="B262" s="26"/>
      <c r="D262" s="68" t="s">
        <v>1018</v>
      </c>
      <c r="E262" s="168" t="s">
        <v>1019</v>
      </c>
      <c r="F262" s="168"/>
      <c r="G262" s="135" t="s">
        <v>1225</v>
      </c>
      <c r="H262" s="135" t="s">
        <v>1226</v>
      </c>
      <c r="I262" s="135" t="s">
        <v>1227</v>
      </c>
      <c r="J262" s="72"/>
      <c r="K262" s="70" t="str">
        <f t="shared" si="17"/>
        <v/>
      </c>
      <c r="M262" s="111" t="str">
        <f t="shared" si="15"/>
        <v/>
      </c>
      <c r="N262" s="111" t="str">
        <f t="shared" si="16"/>
        <v/>
      </c>
      <c r="O262" s="4"/>
      <c r="P262" s="4"/>
    </row>
    <row r="263" spans="1:16" s="5" customFormat="1" ht="30" customHeight="1" x14ac:dyDescent="0.2">
      <c r="A263" s="23" t="s">
        <v>427</v>
      </c>
      <c r="B263" s="24"/>
      <c r="D263" s="18" t="s">
        <v>1020</v>
      </c>
      <c r="E263" s="167" t="s">
        <v>1021</v>
      </c>
      <c r="F263" s="167"/>
      <c r="G263" s="135" t="s">
        <v>1225</v>
      </c>
      <c r="H263" s="135" t="s">
        <v>1226</v>
      </c>
      <c r="I263" s="135" t="s">
        <v>1227</v>
      </c>
      <c r="J263" s="72"/>
      <c r="K263" s="70" t="str">
        <f t="shared" si="17"/>
        <v/>
      </c>
      <c r="M263" s="111" t="str">
        <f t="shared" si="15"/>
        <v/>
      </c>
      <c r="N263" s="111" t="str">
        <f t="shared" si="16"/>
        <v/>
      </c>
      <c r="O263" s="4"/>
      <c r="P263" s="4"/>
    </row>
    <row r="264" spans="1:16" s="5" customFormat="1" ht="30" customHeight="1" x14ac:dyDescent="0.2">
      <c r="A264" s="25" t="s">
        <v>429</v>
      </c>
      <c r="B264" s="26"/>
      <c r="D264" s="68" t="s">
        <v>1022</v>
      </c>
      <c r="E264" s="168" t="s">
        <v>1023</v>
      </c>
      <c r="F264" s="168"/>
      <c r="G264" s="135" t="s">
        <v>1225</v>
      </c>
      <c r="H264" s="135" t="s">
        <v>1226</v>
      </c>
      <c r="I264" s="135" t="s">
        <v>1227</v>
      </c>
      <c r="J264" s="72"/>
      <c r="K264" s="70" t="str">
        <f t="shared" si="17"/>
        <v/>
      </c>
      <c r="M264" s="111" t="str">
        <f t="shared" si="15"/>
        <v/>
      </c>
      <c r="N264" s="111" t="str">
        <f t="shared" si="16"/>
        <v/>
      </c>
      <c r="O264" s="4"/>
      <c r="P264" s="4"/>
    </row>
    <row r="265" spans="1:16" s="5" customFormat="1" ht="30" customHeight="1" x14ac:dyDescent="0.2">
      <c r="A265" s="25" t="s">
        <v>429</v>
      </c>
      <c r="B265" s="26"/>
      <c r="D265" s="18" t="s">
        <v>1024</v>
      </c>
      <c r="E265" s="167" t="s">
        <v>1025</v>
      </c>
      <c r="F265" s="167"/>
      <c r="G265" s="135" t="s">
        <v>1225</v>
      </c>
      <c r="H265" s="135" t="s">
        <v>1226</v>
      </c>
      <c r="I265" s="135" t="s">
        <v>1227</v>
      </c>
      <c r="J265" s="72"/>
      <c r="K265" s="70" t="str">
        <f t="shared" ref="K265" si="18">N265</f>
        <v/>
      </c>
      <c r="M265" s="111" t="str">
        <f t="shared" si="15"/>
        <v/>
      </c>
      <c r="N265" s="111" t="str">
        <f t="shared" si="16"/>
        <v/>
      </c>
      <c r="O265" s="4"/>
      <c r="P265" s="4"/>
    </row>
    <row r="266" spans="1:16" s="5" customFormat="1" ht="30" customHeight="1" x14ac:dyDescent="0.2">
      <c r="A266" s="25" t="s">
        <v>429</v>
      </c>
      <c r="B266" s="26"/>
      <c r="D266" s="68" t="s">
        <v>1026</v>
      </c>
      <c r="E266" s="168" t="s">
        <v>1027</v>
      </c>
      <c r="F266" s="168"/>
      <c r="G266" s="135" t="s">
        <v>1225</v>
      </c>
      <c r="H266" s="135" t="s">
        <v>1226</v>
      </c>
      <c r="I266" s="135" t="s">
        <v>1227</v>
      </c>
      <c r="J266" s="72"/>
      <c r="K266" s="70" t="str">
        <f t="shared" ref="K266" si="19">N266</f>
        <v/>
      </c>
      <c r="M266" s="111" t="str">
        <f t="shared" si="15"/>
        <v/>
      </c>
      <c r="N266" s="111" t="str">
        <f t="shared" si="16"/>
        <v/>
      </c>
      <c r="O266" s="4"/>
      <c r="P266" s="4"/>
    </row>
    <row r="267" spans="1:16" s="5" customFormat="1" ht="30" customHeight="1" x14ac:dyDescent="0.2">
      <c r="A267" s="25" t="s">
        <v>429</v>
      </c>
      <c r="B267" s="26"/>
      <c r="D267" s="18" t="s">
        <v>1028</v>
      </c>
      <c r="E267" s="167" t="s">
        <v>1029</v>
      </c>
      <c r="F267" s="167"/>
      <c r="G267" s="135" t="s">
        <v>1225</v>
      </c>
      <c r="H267" s="135" t="s">
        <v>1226</v>
      </c>
      <c r="I267" s="135" t="s">
        <v>1227</v>
      </c>
      <c r="J267" s="72"/>
      <c r="K267" s="70" t="str">
        <f t="shared" ref="K267" si="20">N267</f>
        <v/>
      </c>
      <c r="M267" s="111" t="str">
        <f t="shared" si="15"/>
        <v/>
      </c>
      <c r="N267" s="111" t="str">
        <f t="shared" si="16"/>
        <v/>
      </c>
      <c r="O267" s="4"/>
      <c r="P267" s="4"/>
    </row>
    <row r="268" spans="1:16" s="5" customFormat="1" ht="30" customHeight="1" x14ac:dyDescent="0.2">
      <c r="A268" s="25" t="s">
        <v>429</v>
      </c>
      <c r="B268" s="26"/>
      <c r="D268" s="68" t="s">
        <v>1030</v>
      </c>
      <c r="E268" s="168" t="s">
        <v>1031</v>
      </c>
      <c r="F268" s="168"/>
      <c r="G268" s="135" t="s">
        <v>1225</v>
      </c>
      <c r="H268" s="135" t="s">
        <v>1226</v>
      </c>
      <c r="I268" s="135" t="s">
        <v>1227</v>
      </c>
      <c r="J268" s="72"/>
      <c r="K268" s="70" t="str">
        <f t="shared" ref="K268" si="21">N268</f>
        <v/>
      </c>
      <c r="M268" s="111" t="str">
        <f t="shared" si="15"/>
        <v/>
      </c>
      <c r="N268" s="111" t="str">
        <f t="shared" si="16"/>
        <v/>
      </c>
      <c r="O268" s="4"/>
      <c r="P268" s="4"/>
    </row>
    <row r="269" spans="1:16" s="5" customFormat="1" ht="30" customHeight="1" x14ac:dyDescent="0.2">
      <c r="A269" s="25" t="s">
        <v>429</v>
      </c>
      <c r="B269" s="26"/>
      <c r="D269" s="18" t="s">
        <v>1032</v>
      </c>
      <c r="E269" s="167" t="s">
        <v>1033</v>
      </c>
      <c r="F269" s="167"/>
      <c r="G269" s="135" t="s">
        <v>1225</v>
      </c>
      <c r="H269" s="135" t="s">
        <v>1226</v>
      </c>
      <c r="I269" s="135" t="s">
        <v>1227</v>
      </c>
      <c r="J269" s="72"/>
      <c r="K269" s="70" t="str">
        <f t="shared" ref="K269" si="22">N269</f>
        <v/>
      </c>
      <c r="M269" s="111" t="str">
        <f t="shared" si="15"/>
        <v/>
      </c>
      <c r="N269" s="111" t="str">
        <f t="shared" si="16"/>
        <v/>
      </c>
      <c r="O269" s="4"/>
      <c r="P269" s="4"/>
    </row>
    <row r="270" spans="1:16" s="5" customFormat="1" ht="45" customHeight="1" x14ac:dyDescent="0.2">
      <c r="A270" s="25" t="s">
        <v>429</v>
      </c>
      <c r="B270" s="26"/>
      <c r="D270" s="68" t="s">
        <v>1034</v>
      </c>
      <c r="E270" s="168" t="s">
        <v>1035</v>
      </c>
      <c r="F270" s="168"/>
      <c r="G270" s="135" t="s">
        <v>1225</v>
      </c>
      <c r="H270" s="135" t="s">
        <v>1226</v>
      </c>
      <c r="I270" s="135" t="s">
        <v>1227</v>
      </c>
      <c r="J270" s="72"/>
      <c r="K270" s="70" t="str">
        <f t="shared" ref="K270" si="23">N270</f>
        <v/>
      </c>
      <c r="M270" s="111" t="str">
        <f t="shared" si="15"/>
        <v/>
      </c>
      <c r="N270" s="111" t="str">
        <f t="shared" si="16"/>
        <v/>
      </c>
      <c r="O270" s="4"/>
      <c r="P270" s="4"/>
    </row>
    <row r="271" spans="1:16" s="5" customFormat="1" ht="45" customHeight="1" x14ac:dyDescent="0.2">
      <c r="A271" s="25" t="s">
        <v>429</v>
      </c>
      <c r="B271" s="26"/>
      <c r="D271" s="18" t="s">
        <v>1036</v>
      </c>
      <c r="E271" s="167" t="s">
        <v>1037</v>
      </c>
      <c r="F271" s="167"/>
      <c r="G271" s="135" t="s">
        <v>1225</v>
      </c>
      <c r="H271" s="135" t="s">
        <v>1226</v>
      </c>
      <c r="I271" s="135" t="s">
        <v>1227</v>
      </c>
      <c r="J271" s="72"/>
      <c r="K271" s="70" t="str">
        <f t="shared" ref="K271" si="24">N271</f>
        <v/>
      </c>
      <c r="M271" s="111" t="str">
        <f t="shared" si="15"/>
        <v/>
      </c>
      <c r="N271" s="111" t="str">
        <f t="shared" si="16"/>
        <v/>
      </c>
      <c r="O271" s="4"/>
      <c r="P271" s="4"/>
    </row>
    <row r="272" spans="1:16" s="5" customFormat="1" ht="60" customHeight="1" x14ac:dyDescent="0.2">
      <c r="A272" s="25"/>
      <c r="B272" s="26"/>
      <c r="D272" s="68" t="s">
        <v>1038</v>
      </c>
      <c r="E272" s="168" t="s">
        <v>1039</v>
      </c>
      <c r="F272" s="168"/>
      <c r="G272" s="135" t="s">
        <v>1225</v>
      </c>
      <c r="H272" s="135" t="s">
        <v>1226</v>
      </c>
      <c r="I272" s="135" t="s">
        <v>1227</v>
      </c>
      <c r="J272" s="72"/>
      <c r="K272" s="70"/>
      <c r="M272" s="111" t="str">
        <f t="shared" si="15"/>
        <v/>
      </c>
      <c r="N272" s="111" t="str">
        <f t="shared" si="16"/>
        <v/>
      </c>
      <c r="O272" s="4"/>
      <c r="P272" s="4"/>
    </row>
    <row r="273" spans="1:16" s="5" customFormat="1" ht="30" customHeight="1" x14ac:dyDescent="0.2">
      <c r="A273" s="25"/>
      <c r="B273" s="26"/>
      <c r="D273" s="18" t="s">
        <v>1040</v>
      </c>
      <c r="E273" s="167" t="s">
        <v>1041</v>
      </c>
      <c r="F273" s="167"/>
      <c r="G273" s="135" t="s">
        <v>1225</v>
      </c>
      <c r="H273" s="135" t="s">
        <v>1226</v>
      </c>
      <c r="I273" s="135" t="s">
        <v>1227</v>
      </c>
      <c r="J273" s="72"/>
      <c r="K273" s="70"/>
      <c r="M273" s="111" t="str">
        <f t="shared" si="15"/>
        <v/>
      </c>
      <c r="N273" s="111" t="str">
        <f t="shared" si="16"/>
        <v/>
      </c>
      <c r="O273" s="4"/>
      <c r="P273" s="4"/>
    </row>
    <row r="274" spans="1:16" s="5" customFormat="1" ht="45" customHeight="1" x14ac:dyDescent="0.2">
      <c r="A274" s="25"/>
      <c r="B274" s="26"/>
      <c r="D274" s="68" t="s">
        <v>1042</v>
      </c>
      <c r="E274" s="168" t="s">
        <v>1043</v>
      </c>
      <c r="F274" s="168"/>
      <c r="G274" s="135" t="s">
        <v>1225</v>
      </c>
      <c r="H274" s="135" t="s">
        <v>1226</v>
      </c>
      <c r="I274" s="135" t="s">
        <v>1227</v>
      </c>
      <c r="J274" s="72"/>
      <c r="K274" s="70"/>
      <c r="M274" s="111" t="str">
        <f t="shared" si="15"/>
        <v/>
      </c>
      <c r="N274" s="111" t="str">
        <f t="shared" si="16"/>
        <v/>
      </c>
      <c r="O274" s="4"/>
      <c r="P274" s="4"/>
    </row>
    <row r="275" spans="1:16" s="5" customFormat="1" ht="30" customHeight="1" x14ac:dyDescent="0.2">
      <c r="A275" s="25"/>
      <c r="B275" s="26"/>
      <c r="D275" s="18" t="s">
        <v>1044</v>
      </c>
      <c r="E275" s="167" t="s">
        <v>1045</v>
      </c>
      <c r="F275" s="167"/>
      <c r="G275" s="135" t="s">
        <v>1225</v>
      </c>
      <c r="H275" s="135" t="s">
        <v>1226</v>
      </c>
      <c r="I275" s="135" t="s">
        <v>1227</v>
      </c>
      <c r="J275" s="72"/>
      <c r="K275" s="70"/>
      <c r="M275" s="111" t="str">
        <f t="shared" si="15"/>
        <v/>
      </c>
      <c r="N275" s="111" t="str">
        <f t="shared" si="16"/>
        <v/>
      </c>
      <c r="O275" s="4"/>
      <c r="P275" s="4"/>
    </row>
    <row r="276" spans="1:16" s="5" customFormat="1" ht="45" customHeight="1" x14ac:dyDescent="0.2">
      <c r="A276" s="25"/>
      <c r="B276" s="26"/>
      <c r="D276" s="68" t="s">
        <v>1046</v>
      </c>
      <c r="E276" s="168" t="s">
        <v>1047</v>
      </c>
      <c r="F276" s="168"/>
      <c r="G276" s="135" t="s">
        <v>1225</v>
      </c>
      <c r="H276" s="135" t="s">
        <v>1226</v>
      </c>
      <c r="I276" s="135" t="s">
        <v>1227</v>
      </c>
      <c r="J276" s="72"/>
      <c r="K276" s="70"/>
      <c r="M276" s="111" t="str">
        <f t="shared" si="15"/>
        <v/>
      </c>
      <c r="N276" s="111" t="str">
        <f t="shared" si="16"/>
        <v/>
      </c>
      <c r="O276" s="4"/>
      <c r="P276" s="4"/>
    </row>
    <row r="277" spans="1:16" s="5" customFormat="1" ht="60" customHeight="1" x14ac:dyDescent="0.2">
      <c r="A277" s="25"/>
      <c r="B277" s="26"/>
      <c r="D277" s="18" t="s">
        <v>1048</v>
      </c>
      <c r="E277" s="167" t="s">
        <v>1049</v>
      </c>
      <c r="F277" s="167"/>
      <c r="G277" s="135" t="s">
        <v>1225</v>
      </c>
      <c r="H277" s="135" t="s">
        <v>1226</v>
      </c>
      <c r="I277" s="135" t="s">
        <v>1227</v>
      </c>
      <c r="J277" s="72"/>
      <c r="K277" s="70"/>
      <c r="M277" s="111" t="str">
        <f t="shared" si="15"/>
        <v/>
      </c>
      <c r="N277" s="111" t="str">
        <f t="shared" si="16"/>
        <v/>
      </c>
      <c r="O277" s="4"/>
      <c r="P277" s="4"/>
    </row>
    <row r="278" spans="1:16" s="5" customFormat="1" ht="60" customHeight="1" x14ac:dyDescent="0.2">
      <c r="A278" s="25"/>
      <c r="B278" s="26"/>
      <c r="D278" s="68" t="s">
        <v>1050</v>
      </c>
      <c r="E278" s="168" t="s">
        <v>1051</v>
      </c>
      <c r="F278" s="168"/>
      <c r="G278" s="135" t="s">
        <v>1225</v>
      </c>
      <c r="H278" s="135" t="s">
        <v>1226</v>
      </c>
      <c r="I278" s="135" t="s">
        <v>1227</v>
      </c>
      <c r="J278" s="72"/>
      <c r="K278" s="70"/>
      <c r="M278" s="111" t="str">
        <f t="shared" si="15"/>
        <v/>
      </c>
      <c r="N278" s="111" t="str">
        <f t="shared" si="16"/>
        <v/>
      </c>
      <c r="O278" s="4"/>
      <c r="P278" s="4"/>
    </row>
    <row r="279" spans="1:16" s="5" customFormat="1" ht="60" customHeight="1" x14ac:dyDescent="0.2">
      <c r="A279" s="25"/>
      <c r="B279" s="26"/>
      <c r="D279" s="18" t="s">
        <v>1052</v>
      </c>
      <c r="E279" s="167" t="s">
        <v>1053</v>
      </c>
      <c r="F279" s="167"/>
      <c r="G279" s="135" t="s">
        <v>1225</v>
      </c>
      <c r="H279" s="135" t="s">
        <v>1226</v>
      </c>
      <c r="I279" s="135" t="s">
        <v>1227</v>
      </c>
      <c r="J279" s="72"/>
      <c r="K279" s="70"/>
      <c r="M279" s="111" t="str">
        <f t="shared" si="15"/>
        <v/>
      </c>
      <c r="N279" s="111" t="str">
        <f t="shared" si="16"/>
        <v/>
      </c>
      <c r="O279" s="4"/>
      <c r="P279" s="4"/>
    </row>
    <row r="280" spans="1:16" s="5" customFormat="1" ht="60" customHeight="1" x14ac:dyDescent="0.2">
      <c r="A280" s="25"/>
      <c r="B280" s="26"/>
      <c r="D280" s="68" t="s">
        <v>1054</v>
      </c>
      <c r="E280" s="168" t="s">
        <v>1055</v>
      </c>
      <c r="F280" s="168"/>
      <c r="G280" s="135" t="s">
        <v>1225</v>
      </c>
      <c r="H280" s="135" t="s">
        <v>1226</v>
      </c>
      <c r="I280" s="135" t="s">
        <v>1227</v>
      </c>
      <c r="J280" s="72"/>
      <c r="K280" s="70"/>
      <c r="M280" s="111" t="str">
        <f t="shared" si="15"/>
        <v/>
      </c>
      <c r="N280" s="111" t="str">
        <f t="shared" si="16"/>
        <v/>
      </c>
      <c r="O280" s="4"/>
      <c r="P280" s="4"/>
    </row>
    <row r="281" spans="1:16" s="5" customFormat="1" ht="60" customHeight="1" x14ac:dyDescent="0.2">
      <c r="A281" s="25"/>
      <c r="B281" s="26"/>
      <c r="D281" s="18" t="s">
        <v>1056</v>
      </c>
      <c r="E281" s="167" t="s">
        <v>1057</v>
      </c>
      <c r="F281" s="167"/>
      <c r="G281" s="135" t="s">
        <v>1225</v>
      </c>
      <c r="H281" s="135" t="s">
        <v>1226</v>
      </c>
      <c r="I281" s="135" t="s">
        <v>1227</v>
      </c>
      <c r="J281" s="72"/>
      <c r="K281" s="70"/>
      <c r="M281" s="111" t="str">
        <f t="shared" si="15"/>
        <v/>
      </c>
      <c r="N281" s="111" t="str">
        <f t="shared" si="16"/>
        <v/>
      </c>
      <c r="O281" s="4"/>
      <c r="P281" s="4"/>
    </row>
    <row r="282" spans="1:16" s="5" customFormat="1" ht="45" customHeight="1" x14ac:dyDescent="0.2">
      <c r="A282" s="25"/>
      <c r="B282" s="26"/>
      <c r="D282" s="68" t="s">
        <v>1058</v>
      </c>
      <c r="E282" s="168" t="s">
        <v>1059</v>
      </c>
      <c r="F282" s="168"/>
      <c r="G282" s="135" t="s">
        <v>1225</v>
      </c>
      <c r="H282" s="135" t="s">
        <v>1226</v>
      </c>
      <c r="I282" s="135" t="s">
        <v>1227</v>
      </c>
      <c r="J282" s="72"/>
      <c r="K282" s="70"/>
      <c r="M282" s="111" t="str">
        <f t="shared" si="15"/>
        <v/>
      </c>
      <c r="N282" s="111" t="str">
        <f t="shared" si="16"/>
        <v/>
      </c>
      <c r="O282" s="4"/>
      <c r="P282" s="4"/>
    </row>
    <row r="283" spans="1:16" s="5" customFormat="1" ht="30" customHeight="1" x14ac:dyDescent="0.2">
      <c r="A283" s="25"/>
      <c r="B283" s="26"/>
      <c r="D283" s="18" t="s">
        <v>1060</v>
      </c>
      <c r="E283" s="167" t="s">
        <v>1061</v>
      </c>
      <c r="F283" s="167"/>
      <c r="G283" s="135" t="s">
        <v>1225</v>
      </c>
      <c r="H283" s="135" t="s">
        <v>1226</v>
      </c>
      <c r="I283" s="135" t="s">
        <v>1227</v>
      </c>
      <c r="J283" s="72"/>
      <c r="K283" s="70"/>
      <c r="M283" s="111" t="str">
        <f t="shared" si="15"/>
        <v/>
      </c>
      <c r="N283" s="111" t="str">
        <f t="shared" si="16"/>
        <v/>
      </c>
      <c r="O283" s="4"/>
      <c r="P283" s="4"/>
    </row>
    <row r="284" spans="1:16" s="5" customFormat="1" ht="75" customHeight="1" x14ac:dyDescent="0.2">
      <c r="A284" s="25"/>
      <c r="B284" s="26"/>
      <c r="D284" s="68" t="s">
        <v>1062</v>
      </c>
      <c r="E284" s="168" t="s">
        <v>1063</v>
      </c>
      <c r="F284" s="168"/>
      <c r="G284" s="135" t="s">
        <v>1225</v>
      </c>
      <c r="H284" s="135" t="s">
        <v>1226</v>
      </c>
      <c r="I284" s="135" t="s">
        <v>1227</v>
      </c>
      <c r="J284" s="72"/>
      <c r="K284" s="70"/>
      <c r="M284" s="111" t="str">
        <f t="shared" si="15"/>
        <v/>
      </c>
      <c r="N284" s="111" t="str">
        <f t="shared" si="16"/>
        <v/>
      </c>
      <c r="O284" s="4"/>
      <c r="P284" s="4"/>
    </row>
    <row r="285" spans="1:16" s="5" customFormat="1" ht="60" customHeight="1" x14ac:dyDescent="0.2">
      <c r="A285" s="25"/>
      <c r="B285" s="26"/>
      <c r="D285" s="18" t="s">
        <v>1064</v>
      </c>
      <c r="E285" s="167" t="s">
        <v>1065</v>
      </c>
      <c r="F285" s="167"/>
      <c r="G285" s="135" t="s">
        <v>1225</v>
      </c>
      <c r="H285" s="135" t="s">
        <v>1226</v>
      </c>
      <c r="I285" s="135" t="s">
        <v>1227</v>
      </c>
      <c r="J285" s="72"/>
      <c r="K285" s="70"/>
      <c r="M285" s="111" t="str">
        <f t="shared" si="15"/>
        <v/>
      </c>
      <c r="N285" s="111" t="str">
        <f t="shared" si="16"/>
        <v/>
      </c>
      <c r="O285" s="4"/>
      <c r="P285" s="4"/>
    </row>
    <row r="286" spans="1:16" s="5" customFormat="1" ht="30" customHeight="1" x14ac:dyDescent="0.2">
      <c r="A286" s="25"/>
      <c r="B286" s="26"/>
      <c r="D286" s="68" t="s">
        <v>1066</v>
      </c>
      <c r="E286" s="168" t="s">
        <v>1067</v>
      </c>
      <c r="F286" s="168"/>
      <c r="G286" s="135" t="s">
        <v>1225</v>
      </c>
      <c r="H286" s="135" t="s">
        <v>1226</v>
      </c>
      <c r="I286" s="135" t="s">
        <v>1227</v>
      </c>
      <c r="J286" s="72"/>
      <c r="K286" s="70"/>
      <c r="M286" s="111" t="str">
        <f t="shared" si="15"/>
        <v/>
      </c>
      <c r="N286" s="111" t="str">
        <f t="shared" si="16"/>
        <v/>
      </c>
      <c r="O286" s="4"/>
      <c r="P286" s="4"/>
    </row>
    <row r="287" spans="1:16" s="5" customFormat="1" ht="30" customHeight="1" x14ac:dyDescent="0.2">
      <c r="A287" s="25"/>
      <c r="B287" s="26"/>
      <c r="D287" s="18" t="s">
        <v>1068</v>
      </c>
      <c r="E287" s="167" t="s">
        <v>1069</v>
      </c>
      <c r="F287" s="167"/>
      <c r="G287" s="135" t="s">
        <v>1225</v>
      </c>
      <c r="H287" s="135" t="s">
        <v>1226</v>
      </c>
      <c r="I287" s="135" t="s">
        <v>1227</v>
      </c>
      <c r="J287" s="72"/>
      <c r="K287" s="70"/>
      <c r="M287" s="111" t="str">
        <f t="shared" si="15"/>
        <v/>
      </c>
      <c r="N287" s="111" t="str">
        <f t="shared" si="16"/>
        <v/>
      </c>
      <c r="O287" s="4"/>
      <c r="P287" s="4"/>
    </row>
    <row r="288" spans="1:16" s="5" customFormat="1" ht="20.100000000000001" customHeight="1" x14ac:dyDescent="0.2">
      <c r="A288" s="25"/>
      <c r="B288" s="26"/>
      <c r="D288" s="68" t="s">
        <v>1070</v>
      </c>
      <c r="E288" s="168" t="s">
        <v>1071</v>
      </c>
      <c r="F288" s="168"/>
      <c r="G288" s="135" t="s">
        <v>1225</v>
      </c>
      <c r="H288" s="135" t="s">
        <v>1226</v>
      </c>
      <c r="I288" s="135" t="s">
        <v>1227</v>
      </c>
      <c r="J288" s="72"/>
      <c r="K288" s="70"/>
      <c r="M288" s="111" t="str">
        <f t="shared" si="15"/>
        <v/>
      </c>
      <c r="N288" s="111" t="str">
        <f t="shared" si="16"/>
        <v/>
      </c>
      <c r="O288" s="4"/>
      <c r="P288" s="4"/>
    </row>
    <row r="289" spans="1:16" s="5" customFormat="1" ht="20.100000000000001" customHeight="1" x14ac:dyDescent="0.2">
      <c r="A289" s="25"/>
      <c r="B289" s="26"/>
      <c r="D289" s="18" t="s">
        <v>1073</v>
      </c>
      <c r="E289" s="167" t="s">
        <v>1074</v>
      </c>
      <c r="F289" s="167"/>
      <c r="G289" s="135" t="s">
        <v>1225</v>
      </c>
      <c r="H289" s="135" t="s">
        <v>1226</v>
      </c>
      <c r="I289" s="135" t="s">
        <v>1227</v>
      </c>
      <c r="J289" s="72"/>
      <c r="K289" s="70"/>
      <c r="M289" s="111" t="str">
        <f t="shared" si="15"/>
        <v/>
      </c>
      <c r="N289" s="111" t="str">
        <f t="shared" si="16"/>
        <v/>
      </c>
      <c r="O289" s="4"/>
      <c r="P289" s="4"/>
    </row>
    <row r="290" spans="1:16" s="5" customFormat="1" ht="45" customHeight="1" x14ac:dyDescent="0.2">
      <c r="A290" s="25"/>
      <c r="B290" s="26"/>
      <c r="D290" s="68" t="s">
        <v>1075</v>
      </c>
      <c r="E290" s="168" t="s">
        <v>1076</v>
      </c>
      <c r="F290" s="168"/>
      <c r="G290" s="135" t="s">
        <v>1225</v>
      </c>
      <c r="H290" s="135" t="s">
        <v>1226</v>
      </c>
      <c r="I290" s="135" t="s">
        <v>1227</v>
      </c>
      <c r="J290" s="72"/>
      <c r="K290" s="70"/>
      <c r="M290" s="111" t="str">
        <f t="shared" si="15"/>
        <v/>
      </c>
      <c r="N290" s="111" t="str">
        <f t="shared" si="16"/>
        <v/>
      </c>
      <c r="O290" s="4"/>
      <c r="P290" s="4"/>
    </row>
    <row r="291" spans="1:16" s="5" customFormat="1" ht="45" customHeight="1" x14ac:dyDescent="0.2">
      <c r="A291" s="25"/>
      <c r="B291" s="26"/>
      <c r="D291" s="18" t="s">
        <v>1077</v>
      </c>
      <c r="E291" s="167" t="s">
        <v>1078</v>
      </c>
      <c r="F291" s="167"/>
      <c r="G291" s="135" t="s">
        <v>1225</v>
      </c>
      <c r="H291" s="135" t="s">
        <v>1226</v>
      </c>
      <c r="I291" s="135" t="s">
        <v>1227</v>
      </c>
      <c r="J291" s="72"/>
      <c r="K291" s="70"/>
      <c r="M291" s="111" t="str">
        <f t="shared" si="15"/>
        <v/>
      </c>
      <c r="N291" s="111" t="str">
        <f t="shared" si="16"/>
        <v/>
      </c>
      <c r="O291" s="4"/>
      <c r="P291" s="4"/>
    </row>
    <row r="292" spans="1:16" s="5" customFormat="1" ht="30" customHeight="1" x14ac:dyDescent="0.2">
      <c r="A292" s="25"/>
      <c r="B292" s="26"/>
      <c r="D292" s="68" t="s">
        <v>1079</v>
      </c>
      <c r="E292" s="168" t="s">
        <v>1080</v>
      </c>
      <c r="F292" s="168"/>
      <c r="G292" s="135" t="s">
        <v>1225</v>
      </c>
      <c r="H292" s="135" t="s">
        <v>1226</v>
      </c>
      <c r="I292" s="135" t="s">
        <v>1227</v>
      </c>
      <c r="J292" s="72"/>
      <c r="K292" s="70"/>
      <c r="M292" s="111" t="str">
        <f t="shared" si="15"/>
        <v/>
      </c>
      <c r="N292" s="111" t="str">
        <f t="shared" si="16"/>
        <v/>
      </c>
      <c r="O292" s="4"/>
      <c r="P292" s="4"/>
    </row>
    <row r="293" spans="1:16" s="5" customFormat="1" ht="30" customHeight="1" x14ac:dyDescent="0.2">
      <c r="A293" s="25"/>
      <c r="B293" s="26"/>
      <c r="D293" s="18" t="s">
        <v>1081</v>
      </c>
      <c r="E293" s="167" t="s">
        <v>1082</v>
      </c>
      <c r="F293" s="167"/>
      <c r="G293" s="135" t="s">
        <v>1225</v>
      </c>
      <c r="H293" s="135" t="s">
        <v>1226</v>
      </c>
      <c r="I293" s="135" t="s">
        <v>1227</v>
      </c>
      <c r="J293" s="72"/>
      <c r="K293" s="70"/>
      <c r="M293" s="111" t="str">
        <f t="shared" si="15"/>
        <v/>
      </c>
      <c r="N293" s="111" t="str">
        <f t="shared" si="16"/>
        <v/>
      </c>
      <c r="O293" s="4"/>
      <c r="P293" s="4"/>
    </row>
    <row r="294" spans="1:16" s="5" customFormat="1" ht="60" customHeight="1" x14ac:dyDescent="0.2">
      <c r="A294" s="25"/>
      <c r="B294" s="26"/>
      <c r="D294" s="68" t="s">
        <v>1084</v>
      </c>
      <c r="E294" s="168" t="s">
        <v>1085</v>
      </c>
      <c r="F294" s="168"/>
      <c r="G294" s="135" t="s">
        <v>1225</v>
      </c>
      <c r="H294" s="135" t="s">
        <v>1226</v>
      </c>
      <c r="I294" s="135" t="s">
        <v>1227</v>
      </c>
      <c r="J294" s="72"/>
      <c r="K294" s="70"/>
      <c r="M294" s="111" t="str">
        <f t="shared" si="15"/>
        <v/>
      </c>
      <c r="N294" s="111" t="str">
        <f t="shared" si="16"/>
        <v/>
      </c>
      <c r="O294" s="4"/>
      <c r="P294" s="4"/>
    </row>
    <row r="295" spans="1:16" s="5" customFormat="1" ht="30" customHeight="1" x14ac:dyDescent="0.2">
      <c r="A295" s="25"/>
      <c r="B295" s="26"/>
      <c r="D295" s="18" t="s">
        <v>1087</v>
      </c>
      <c r="E295" s="167" t="s">
        <v>1088</v>
      </c>
      <c r="F295" s="167"/>
      <c r="G295" s="135" t="s">
        <v>1225</v>
      </c>
      <c r="H295" s="135" t="s">
        <v>1226</v>
      </c>
      <c r="I295" s="135" t="s">
        <v>1227</v>
      </c>
      <c r="J295" s="72"/>
      <c r="K295" s="70"/>
      <c r="M295" s="111" t="str">
        <f t="shared" si="15"/>
        <v/>
      </c>
      <c r="N295" s="111" t="str">
        <f t="shared" si="16"/>
        <v/>
      </c>
      <c r="O295" s="4"/>
      <c r="P295" s="4"/>
    </row>
    <row r="296" spans="1:16" s="5" customFormat="1" ht="20.100000000000001" customHeight="1" x14ac:dyDescent="0.2">
      <c r="A296" s="25"/>
      <c r="B296" s="26"/>
      <c r="D296" s="68" t="s">
        <v>1090</v>
      </c>
      <c r="E296" s="168" t="s">
        <v>1091</v>
      </c>
      <c r="F296" s="168"/>
      <c r="G296" s="135" t="s">
        <v>1225</v>
      </c>
      <c r="H296" s="135" t="s">
        <v>1226</v>
      </c>
      <c r="I296" s="135" t="s">
        <v>1227</v>
      </c>
      <c r="J296" s="72"/>
      <c r="K296" s="70"/>
      <c r="M296" s="111" t="str">
        <f t="shared" si="15"/>
        <v/>
      </c>
      <c r="N296" s="111" t="str">
        <f t="shared" si="16"/>
        <v/>
      </c>
      <c r="O296" s="4"/>
      <c r="P296" s="4"/>
    </row>
    <row r="297" spans="1:16" s="5" customFormat="1" ht="30" customHeight="1" x14ac:dyDescent="0.2">
      <c r="A297" s="25"/>
      <c r="B297" s="26"/>
      <c r="D297" s="18" t="s">
        <v>1093</v>
      </c>
      <c r="E297" s="167" t="s">
        <v>1094</v>
      </c>
      <c r="F297" s="167"/>
      <c r="G297" s="135" t="s">
        <v>1225</v>
      </c>
      <c r="H297" s="135" t="s">
        <v>1226</v>
      </c>
      <c r="I297" s="135" t="s">
        <v>1227</v>
      </c>
      <c r="J297" s="72"/>
      <c r="K297" s="70"/>
      <c r="M297" s="111" t="str">
        <f t="shared" ref="M297:M345" si="25">IF(H297="X",2,"")</f>
        <v/>
      </c>
      <c r="N297" s="111" t="str">
        <f t="shared" ref="N297:N345" si="26">IF(H297="X","Por favor justifique su Concepto","")</f>
        <v/>
      </c>
      <c r="O297" s="4"/>
      <c r="P297" s="4"/>
    </row>
    <row r="298" spans="1:16" s="5" customFormat="1" ht="45" customHeight="1" x14ac:dyDescent="0.2">
      <c r="A298" s="25"/>
      <c r="B298" s="26"/>
      <c r="D298" s="68" t="s">
        <v>1095</v>
      </c>
      <c r="E298" s="168" t="s">
        <v>1096</v>
      </c>
      <c r="F298" s="168"/>
      <c r="G298" s="135" t="s">
        <v>1225</v>
      </c>
      <c r="H298" s="135" t="s">
        <v>1226</v>
      </c>
      <c r="I298" s="135" t="s">
        <v>1227</v>
      </c>
      <c r="J298" s="72"/>
      <c r="K298" s="70"/>
      <c r="M298" s="111" t="str">
        <f t="shared" si="25"/>
        <v/>
      </c>
      <c r="N298" s="111" t="str">
        <f t="shared" si="26"/>
        <v/>
      </c>
      <c r="O298" s="4"/>
      <c r="P298" s="4"/>
    </row>
    <row r="299" spans="1:16" s="5" customFormat="1" ht="45" customHeight="1" x14ac:dyDescent="0.2">
      <c r="A299" s="25"/>
      <c r="B299" s="26"/>
      <c r="D299" s="18" t="s">
        <v>1098</v>
      </c>
      <c r="E299" s="167" t="s">
        <v>1099</v>
      </c>
      <c r="F299" s="167"/>
      <c r="G299" s="135" t="s">
        <v>1225</v>
      </c>
      <c r="H299" s="135" t="s">
        <v>1226</v>
      </c>
      <c r="I299" s="135" t="s">
        <v>1227</v>
      </c>
      <c r="J299" s="72"/>
      <c r="K299" s="70"/>
      <c r="M299" s="111" t="str">
        <f t="shared" si="25"/>
        <v/>
      </c>
      <c r="N299" s="111" t="str">
        <f t="shared" si="26"/>
        <v/>
      </c>
      <c r="O299" s="4"/>
      <c r="P299" s="4"/>
    </row>
    <row r="300" spans="1:16" s="5" customFormat="1" ht="20.100000000000001" customHeight="1" x14ac:dyDescent="0.2">
      <c r="A300" s="25"/>
      <c r="B300" s="26"/>
      <c r="D300" s="68" t="s">
        <v>1101</v>
      </c>
      <c r="E300" s="168" t="s">
        <v>1102</v>
      </c>
      <c r="F300" s="168"/>
      <c r="G300" s="135" t="s">
        <v>1225</v>
      </c>
      <c r="H300" s="135" t="s">
        <v>1226</v>
      </c>
      <c r="I300" s="135" t="s">
        <v>1227</v>
      </c>
      <c r="J300" s="72"/>
      <c r="K300" s="70"/>
      <c r="M300" s="111" t="str">
        <f t="shared" si="25"/>
        <v/>
      </c>
      <c r="N300" s="111" t="str">
        <f t="shared" si="26"/>
        <v/>
      </c>
      <c r="O300" s="4"/>
      <c r="P300" s="4"/>
    </row>
    <row r="301" spans="1:16" s="5" customFormat="1" ht="60" customHeight="1" x14ac:dyDescent="0.2">
      <c r="A301" s="23" t="s">
        <v>431</v>
      </c>
      <c r="B301" s="24"/>
      <c r="D301" s="18" t="s">
        <v>1103</v>
      </c>
      <c r="E301" s="167" t="s">
        <v>1104</v>
      </c>
      <c r="F301" s="167"/>
      <c r="G301" s="135" t="s">
        <v>1225</v>
      </c>
      <c r="H301" s="135" t="s">
        <v>1226</v>
      </c>
      <c r="I301" s="135" t="s">
        <v>1227</v>
      </c>
      <c r="J301" s="72"/>
      <c r="K301" s="70" t="str">
        <f t="shared" si="17"/>
        <v/>
      </c>
      <c r="M301" s="111" t="str">
        <f t="shared" si="25"/>
        <v/>
      </c>
      <c r="N301" s="111" t="str">
        <f t="shared" si="26"/>
        <v/>
      </c>
      <c r="O301" s="4"/>
      <c r="P301" s="4"/>
    </row>
    <row r="302" spans="1:16" s="5" customFormat="1" ht="15.95" customHeight="1" x14ac:dyDescent="0.2">
      <c r="A302" s="9"/>
      <c r="B302" s="29"/>
      <c r="D302" s="76" t="s">
        <v>514</v>
      </c>
      <c r="E302" s="73"/>
      <c r="F302" s="73"/>
      <c r="G302" s="77"/>
      <c r="H302" s="77"/>
      <c r="I302" s="77"/>
      <c r="J302" s="113"/>
      <c r="K302" s="73"/>
      <c r="L302" s="22" t="s">
        <v>490</v>
      </c>
      <c r="M302" s="111" t="str">
        <f t="shared" si="25"/>
        <v/>
      </c>
      <c r="N302" s="111" t="str">
        <f t="shared" si="26"/>
        <v/>
      </c>
      <c r="O302" s="4"/>
      <c r="P302" s="4"/>
    </row>
    <row r="303" spans="1:16" s="5" customFormat="1" ht="60" customHeight="1" x14ac:dyDescent="0.2">
      <c r="A303" s="25" t="s">
        <v>67</v>
      </c>
      <c r="B303" s="26"/>
      <c r="D303" s="68" t="s">
        <v>1106</v>
      </c>
      <c r="E303" s="171" t="s">
        <v>1107</v>
      </c>
      <c r="F303" s="172"/>
      <c r="G303" s="135" t="s">
        <v>1225</v>
      </c>
      <c r="H303" s="135" t="s">
        <v>1226</v>
      </c>
      <c r="I303" s="135" t="s">
        <v>1227</v>
      </c>
      <c r="J303" s="72"/>
      <c r="K303" s="70" t="str">
        <f>N303</f>
        <v/>
      </c>
      <c r="M303" s="111" t="str">
        <f t="shared" si="25"/>
        <v/>
      </c>
      <c r="N303" s="111" t="str">
        <f t="shared" si="26"/>
        <v/>
      </c>
      <c r="O303" s="4"/>
      <c r="P303" s="4"/>
    </row>
    <row r="304" spans="1:16" s="5" customFormat="1" ht="60" customHeight="1" x14ac:dyDescent="0.2">
      <c r="A304" s="23" t="s">
        <v>99</v>
      </c>
      <c r="B304" s="24"/>
      <c r="D304" s="18" t="s">
        <v>1109</v>
      </c>
      <c r="E304" s="167" t="s">
        <v>1110</v>
      </c>
      <c r="F304" s="167"/>
      <c r="G304" s="135" t="s">
        <v>1225</v>
      </c>
      <c r="H304" s="135" t="s">
        <v>1226</v>
      </c>
      <c r="I304" s="135" t="s">
        <v>1227</v>
      </c>
      <c r="J304" s="72"/>
      <c r="K304" s="70" t="str">
        <f>N304</f>
        <v/>
      </c>
      <c r="M304" s="111" t="str">
        <f t="shared" si="25"/>
        <v/>
      </c>
      <c r="N304" s="111" t="str">
        <f t="shared" si="26"/>
        <v/>
      </c>
      <c r="O304" s="4"/>
      <c r="P304" s="4"/>
    </row>
    <row r="305" spans="1:16" s="5" customFormat="1" ht="75" customHeight="1" x14ac:dyDescent="0.2">
      <c r="A305" s="23"/>
      <c r="B305" s="24"/>
      <c r="D305" s="68" t="s">
        <v>1113</v>
      </c>
      <c r="E305" s="171" t="s">
        <v>1114</v>
      </c>
      <c r="F305" s="172"/>
      <c r="G305" s="135" t="s">
        <v>1225</v>
      </c>
      <c r="H305" s="135" t="s">
        <v>1226</v>
      </c>
      <c r="I305" s="135" t="s">
        <v>1227</v>
      </c>
      <c r="J305" s="72"/>
      <c r="K305" s="70"/>
      <c r="M305" s="111" t="str">
        <f t="shared" si="25"/>
        <v/>
      </c>
      <c r="N305" s="111" t="str">
        <f t="shared" si="26"/>
        <v/>
      </c>
      <c r="O305" s="4"/>
      <c r="P305" s="4"/>
    </row>
    <row r="306" spans="1:16" s="5" customFormat="1" ht="75" customHeight="1" x14ac:dyDescent="0.2">
      <c r="A306" s="23"/>
      <c r="B306" s="24"/>
      <c r="D306" s="18" t="s">
        <v>1117</v>
      </c>
      <c r="E306" s="167" t="s">
        <v>1118</v>
      </c>
      <c r="F306" s="167"/>
      <c r="G306" s="135" t="s">
        <v>1225</v>
      </c>
      <c r="H306" s="135" t="s">
        <v>1226</v>
      </c>
      <c r="I306" s="135" t="s">
        <v>1227</v>
      </c>
      <c r="J306" s="72"/>
      <c r="K306" s="70"/>
      <c r="M306" s="111" t="str">
        <f t="shared" si="25"/>
        <v/>
      </c>
      <c r="N306" s="111" t="str">
        <f t="shared" si="26"/>
        <v/>
      </c>
      <c r="O306" s="4"/>
      <c r="P306" s="4"/>
    </row>
    <row r="307" spans="1:16" s="5" customFormat="1" ht="75" customHeight="1" x14ac:dyDescent="0.2">
      <c r="A307" s="23"/>
      <c r="B307" s="24"/>
      <c r="D307" s="68" t="s">
        <v>1120</v>
      </c>
      <c r="E307" s="171" t="s">
        <v>1121</v>
      </c>
      <c r="F307" s="172"/>
      <c r="G307" s="135" t="s">
        <v>1225</v>
      </c>
      <c r="H307" s="135" t="s">
        <v>1226</v>
      </c>
      <c r="I307" s="135" t="s">
        <v>1227</v>
      </c>
      <c r="J307" s="72"/>
      <c r="K307" s="70"/>
      <c r="M307" s="111" t="str">
        <f t="shared" si="25"/>
        <v/>
      </c>
      <c r="N307" s="111" t="str">
        <f t="shared" si="26"/>
        <v/>
      </c>
      <c r="O307" s="4"/>
      <c r="P307" s="4"/>
    </row>
    <row r="308" spans="1:16" s="5" customFormat="1" ht="75" customHeight="1" x14ac:dyDescent="0.2">
      <c r="A308" s="23"/>
      <c r="B308" s="24"/>
      <c r="D308" s="18" t="s">
        <v>1123</v>
      </c>
      <c r="E308" s="167" t="s">
        <v>1124</v>
      </c>
      <c r="F308" s="167"/>
      <c r="G308" s="135" t="s">
        <v>1225</v>
      </c>
      <c r="H308" s="135" t="s">
        <v>1226</v>
      </c>
      <c r="I308" s="135" t="s">
        <v>1227</v>
      </c>
      <c r="J308" s="72"/>
      <c r="K308" s="70"/>
      <c r="M308" s="111" t="str">
        <f t="shared" si="25"/>
        <v/>
      </c>
      <c r="N308" s="111" t="str">
        <f t="shared" si="26"/>
        <v/>
      </c>
      <c r="O308" s="4"/>
      <c r="P308" s="4"/>
    </row>
    <row r="309" spans="1:16" s="5" customFormat="1" ht="60" customHeight="1" x14ac:dyDescent="0.2">
      <c r="A309" s="23"/>
      <c r="B309" s="24"/>
      <c r="D309" s="68" t="s">
        <v>1126</v>
      </c>
      <c r="E309" s="171" t="s">
        <v>1127</v>
      </c>
      <c r="F309" s="172"/>
      <c r="G309" s="135" t="s">
        <v>1225</v>
      </c>
      <c r="H309" s="135" t="s">
        <v>1226</v>
      </c>
      <c r="I309" s="135" t="s">
        <v>1227</v>
      </c>
      <c r="J309" s="72"/>
      <c r="K309" s="70"/>
      <c r="M309" s="111" t="str">
        <f t="shared" si="25"/>
        <v/>
      </c>
      <c r="N309" s="111" t="str">
        <f t="shared" si="26"/>
        <v/>
      </c>
      <c r="O309" s="4"/>
      <c r="P309" s="4"/>
    </row>
    <row r="310" spans="1:16" s="5" customFormat="1" ht="45" customHeight="1" x14ac:dyDescent="0.2">
      <c r="A310" s="23"/>
      <c r="B310" s="24"/>
      <c r="D310" s="18" t="s">
        <v>1129</v>
      </c>
      <c r="E310" s="167" t="s">
        <v>1130</v>
      </c>
      <c r="F310" s="167"/>
      <c r="G310" s="135" t="s">
        <v>1225</v>
      </c>
      <c r="H310" s="135" t="s">
        <v>1226</v>
      </c>
      <c r="I310" s="135" t="s">
        <v>1227</v>
      </c>
      <c r="J310" s="72"/>
      <c r="K310" s="70"/>
      <c r="M310" s="111" t="str">
        <f t="shared" si="25"/>
        <v/>
      </c>
      <c r="N310" s="111" t="str">
        <f t="shared" si="26"/>
        <v/>
      </c>
      <c r="O310" s="4"/>
      <c r="P310" s="4"/>
    </row>
    <row r="311" spans="1:16" s="5" customFormat="1" ht="60" customHeight="1" x14ac:dyDescent="0.2">
      <c r="A311" s="23"/>
      <c r="B311" s="24"/>
      <c r="D311" s="68" t="s">
        <v>1132</v>
      </c>
      <c r="E311" s="171" t="s">
        <v>1133</v>
      </c>
      <c r="F311" s="172"/>
      <c r="G311" s="135" t="s">
        <v>1225</v>
      </c>
      <c r="H311" s="135" t="s">
        <v>1226</v>
      </c>
      <c r="I311" s="135" t="s">
        <v>1227</v>
      </c>
      <c r="J311" s="72"/>
      <c r="K311" s="70"/>
      <c r="M311" s="111" t="str">
        <f t="shared" si="25"/>
        <v/>
      </c>
      <c r="N311" s="111" t="str">
        <f t="shared" si="26"/>
        <v/>
      </c>
      <c r="O311" s="4"/>
      <c r="P311" s="4"/>
    </row>
    <row r="312" spans="1:16" s="5" customFormat="1" ht="60" customHeight="1" x14ac:dyDescent="0.2">
      <c r="A312" s="23"/>
      <c r="B312" s="24"/>
      <c r="D312" s="18" t="s">
        <v>1135</v>
      </c>
      <c r="E312" s="167" t="s">
        <v>1136</v>
      </c>
      <c r="F312" s="167"/>
      <c r="G312" s="135" t="s">
        <v>1225</v>
      </c>
      <c r="H312" s="135" t="s">
        <v>1226</v>
      </c>
      <c r="I312" s="135" t="s">
        <v>1227</v>
      </c>
      <c r="J312" s="72"/>
      <c r="K312" s="70"/>
      <c r="M312" s="111" t="str">
        <f t="shared" si="25"/>
        <v/>
      </c>
      <c r="N312" s="111" t="str">
        <f t="shared" si="26"/>
        <v/>
      </c>
      <c r="O312" s="4"/>
      <c r="P312" s="4"/>
    </row>
    <row r="313" spans="1:16" s="5" customFormat="1" ht="75" customHeight="1" x14ac:dyDescent="0.2">
      <c r="A313" s="23"/>
      <c r="B313" s="24"/>
      <c r="D313" s="68" t="s">
        <v>1138</v>
      </c>
      <c r="E313" s="171" t="s">
        <v>1139</v>
      </c>
      <c r="F313" s="172"/>
      <c r="G313" s="135" t="s">
        <v>1225</v>
      </c>
      <c r="H313" s="135" t="s">
        <v>1226</v>
      </c>
      <c r="I313" s="135" t="s">
        <v>1227</v>
      </c>
      <c r="J313" s="72"/>
      <c r="K313" s="70"/>
      <c r="M313" s="111" t="str">
        <f t="shared" si="25"/>
        <v/>
      </c>
      <c r="N313" s="111" t="str">
        <f t="shared" si="26"/>
        <v/>
      </c>
      <c r="O313" s="4"/>
      <c r="P313" s="4"/>
    </row>
    <row r="314" spans="1:16" s="5" customFormat="1" ht="30" customHeight="1" x14ac:dyDescent="0.2">
      <c r="A314" s="23"/>
      <c r="B314" s="24"/>
      <c r="D314" s="18" t="s">
        <v>1141</v>
      </c>
      <c r="E314" s="167" t="s">
        <v>1142</v>
      </c>
      <c r="F314" s="167"/>
      <c r="G314" s="135" t="s">
        <v>1225</v>
      </c>
      <c r="H314" s="135" t="s">
        <v>1226</v>
      </c>
      <c r="I314" s="135" t="s">
        <v>1227</v>
      </c>
      <c r="J314" s="72"/>
      <c r="K314" s="70"/>
      <c r="M314" s="111" t="str">
        <f t="shared" si="25"/>
        <v/>
      </c>
      <c r="N314" s="111" t="str">
        <f t="shared" si="26"/>
        <v/>
      </c>
      <c r="O314" s="4"/>
      <c r="P314" s="4"/>
    </row>
    <row r="315" spans="1:16" s="5" customFormat="1" ht="45" customHeight="1" x14ac:dyDescent="0.2">
      <c r="A315" s="23"/>
      <c r="B315" s="24"/>
      <c r="D315" s="68" t="s">
        <v>1144</v>
      </c>
      <c r="E315" s="171" t="s">
        <v>1145</v>
      </c>
      <c r="F315" s="172"/>
      <c r="G315" s="135" t="s">
        <v>1225</v>
      </c>
      <c r="H315" s="135" t="s">
        <v>1226</v>
      </c>
      <c r="I315" s="135" t="s">
        <v>1227</v>
      </c>
      <c r="J315" s="72"/>
      <c r="K315" s="70"/>
      <c r="M315" s="111" t="str">
        <f t="shared" si="25"/>
        <v/>
      </c>
      <c r="N315" s="111" t="str">
        <f t="shared" si="26"/>
        <v/>
      </c>
      <c r="O315" s="4"/>
      <c r="P315" s="4"/>
    </row>
    <row r="316" spans="1:16" s="5" customFormat="1" ht="30" customHeight="1" x14ac:dyDescent="0.2">
      <c r="A316" s="23"/>
      <c r="B316" s="24"/>
      <c r="D316" s="18" t="s">
        <v>1147</v>
      </c>
      <c r="E316" s="167" t="s">
        <v>1148</v>
      </c>
      <c r="F316" s="167"/>
      <c r="G316" s="135" t="s">
        <v>1225</v>
      </c>
      <c r="H316" s="135" t="s">
        <v>1226</v>
      </c>
      <c r="I316" s="135" t="s">
        <v>1227</v>
      </c>
      <c r="J316" s="72"/>
      <c r="K316" s="70"/>
      <c r="M316" s="111" t="str">
        <f t="shared" si="25"/>
        <v/>
      </c>
      <c r="N316" s="111" t="str">
        <f t="shared" si="26"/>
        <v/>
      </c>
      <c r="O316" s="4"/>
      <c r="P316" s="4"/>
    </row>
    <row r="317" spans="1:16" s="5" customFormat="1" ht="30" customHeight="1" x14ac:dyDescent="0.2">
      <c r="A317" s="23"/>
      <c r="B317" s="24"/>
      <c r="D317" s="68" t="s">
        <v>1149</v>
      </c>
      <c r="E317" s="171" t="s">
        <v>1150</v>
      </c>
      <c r="F317" s="172"/>
      <c r="G317" s="135" t="s">
        <v>1225</v>
      </c>
      <c r="H317" s="135" t="s">
        <v>1226</v>
      </c>
      <c r="I317" s="135" t="s">
        <v>1227</v>
      </c>
      <c r="J317" s="72"/>
      <c r="K317" s="70"/>
      <c r="M317" s="111" t="str">
        <f t="shared" si="25"/>
        <v/>
      </c>
      <c r="N317" s="111" t="str">
        <f t="shared" si="26"/>
        <v/>
      </c>
      <c r="O317" s="4"/>
      <c r="P317" s="4"/>
    </row>
    <row r="318" spans="1:16" s="5" customFormat="1" ht="20.100000000000001" customHeight="1" x14ac:dyDescent="0.2">
      <c r="A318" s="23"/>
      <c r="B318" s="24"/>
      <c r="D318" s="18" t="s">
        <v>1151</v>
      </c>
      <c r="E318" s="167" t="s">
        <v>1152</v>
      </c>
      <c r="F318" s="167"/>
      <c r="G318" s="135" t="s">
        <v>1225</v>
      </c>
      <c r="H318" s="135" t="s">
        <v>1226</v>
      </c>
      <c r="I318" s="135" t="s">
        <v>1227</v>
      </c>
      <c r="J318" s="72"/>
      <c r="K318" s="70"/>
      <c r="M318" s="111" t="str">
        <f t="shared" si="25"/>
        <v/>
      </c>
      <c r="N318" s="111" t="str">
        <f t="shared" si="26"/>
        <v/>
      </c>
      <c r="O318" s="4"/>
      <c r="P318" s="4"/>
    </row>
    <row r="319" spans="1:16" s="5" customFormat="1" ht="30" customHeight="1" x14ac:dyDescent="0.2">
      <c r="A319" s="25" t="s">
        <v>139</v>
      </c>
      <c r="B319" s="26"/>
      <c r="D319" s="68" t="s">
        <v>1153</v>
      </c>
      <c r="E319" s="168" t="s">
        <v>1154</v>
      </c>
      <c r="F319" s="168"/>
      <c r="G319" s="135" t="s">
        <v>1225</v>
      </c>
      <c r="H319" s="135" t="s">
        <v>1226</v>
      </c>
      <c r="I319" s="135" t="s">
        <v>1227</v>
      </c>
      <c r="J319" s="72"/>
      <c r="K319" s="70" t="str">
        <f>N319</f>
        <v/>
      </c>
      <c r="M319" s="111" t="str">
        <f t="shared" si="25"/>
        <v/>
      </c>
      <c r="N319" s="111" t="str">
        <f t="shared" si="26"/>
        <v/>
      </c>
      <c r="O319" s="4"/>
      <c r="P319" s="4"/>
    </row>
    <row r="320" spans="1:16" s="5" customFormat="1" ht="15.95" customHeight="1" x14ac:dyDescent="0.2">
      <c r="A320" s="9"/>
      <c r="B320" s="29"/>
      <c r="D320" s="76" t="s">
        <v>515</v>
      </c>
      <c r="E320" s="77"/>
      <c r="F320" s="77"/>
      <c r="G320" s="77"/>
      <c r="H320" s="77"/>
      <c r="I320" s="77"/>
      <c r="J320" s="113"/>
      <c r="K320" s="73"/>
      <c r="L320" s="22" t="s">
        <v>490</v>
      </c>
      <c r="M320" s="111" t="str">
        <f t="shared" si="25"/>
        <v/>
      </c>
      <c r="N320" s="111" t="str">
        <f t="shared" si="26"/>
        <v/>
      </c>
      <c r="O320" s="4"/>
      <c r="P320" s="4"/>
    </row>
    <row r="321" spans="1:16" s="5" customFormat="1" ht="30" customHeight="1" x14ac:dyDescent="0.2">
      <c r="A321" s="25" t="s">
        <v>91</v>
      </c>
      <c r="B321" s="26"/>
      <c r="D321" s="68" t="s">
        <v>1155</v>
      </c>
      <c r="E321" s="168" t="s">
        <v>1156</v>
      </c>
      <c r="F321" s="168"/>
      <c r="G321" s="135" t="s">
        <v>1225</v>
      </c>
      <c r="H321" s="135" t="s">
        <v>1226</v>
      </c>
      <c r="I321" s="135" t="s">
        <v>1227</v>
      </c>
      <c r="J321" s="72"/>
      <c r="K321" s="70" t="str">
        <f t="shared" ref="K321:K333" si="27">N321</f>
        <v/>
      </c>
      <c r="M321" s="111" t="str">
        <f t="shared" si="25"/>
        <v/>
      </c>
      <c r="N321" s="111" t="str">
        <f t="shared" si="26"/>
        <v/>
      </c>
      <c r="O321" s="4"/>
      <c r="P321" s="4"/>
    </row>
    <row r="322" spans="1:16" s="5" customFormat="1" ht="30" customHeight="1" x14ac:dyDescent="0.2">
      <c r="A322" s="23" t="s">
        <v>93</v>
      </c>
      <c r="B322" s="24"/>
      <c r="D322" s="18" t="s">
        <v>1159</v>
      </c>
      <c r="E322" s="167" t="s">
        <v>1160</v>
      </c>
      <c r="F322" s="167"/>
      <c r="G322" s="135" t="s">
        <v>1225</v>
      </c>
      <c r="H322" s="135" t="s">
        <v>1226</v>
      </c>
      <c r="I322" s="135" t="s">
        <v>1227</v>
      </c>
      <c r="J322" s="72"/>
      <c r="K322" s="70" t="str">
        <f t="shared" si="27"/>
        <v/>
      </c>
      <c r="M322" s="111" t="str">
        <f t="shared" si="25"/>
        <v/>
      </c>
      <c r="N322" s="111" t="str">
        <f t="shared" si="26"/>
        <v/>
      </c>
      <c r="O322" s="4"/>
      <c r="P322" s="4"/>
    </row>
    <row r="323" spans="1:16" s="5" customFormat="1" ht="45" customHeight="1" x14ac:dyDescent="0.2">
      <c r="A323" s="25" t="s">
        <v>119</v>
      </c>
      <c r="B323" s="26"/>
      <c r="D323" s="68" t="s">
        <v>1162</v>
      </c>
      <c r="E323" s="168" t="s">
        <v>1163</v>
      </c>
      <c r="F323" s="168"/>
      <c r="G323" s="135" t="s">
        <v>1225</v>
      </c>
      <c r="H323" s="135" t="s">
        <v>1226</v>
      </c>
      <c r="I323" s="135" t="s">
        <v>1227</v>
      </c>
      <c r="J323" s="72"/>
      <c r="K323" s="70" t="str">
        <f t="shared" si="27"/>
        <v/>
      </c>
      <c r="M323" s="111" t="str">
        <f t="shared" si="25"/>
        <v/>
      </c>
      <c r="N323" s="111" t="str">
        <f t="shared" si="26"/>
        <v/>
      </c>
      <c r="O323" s="4"/>
      <c r="P323" s="4"/>
    </row>
    <row r="324" spans="1:16" s="5" customFormat="1" ht="45" customHeight="1" x14ac:dyDescent="0.2">
      <c r="A324" s="25" t="s">
        <v>119</v>
      </c>
      <c r="B324" s="26"/>
      <c r="D324" s="18" t="s">
        <v>1165</v>
      </c>
      <c r="E324" s="167" t="s">
        <v>1166</v>
      </c>
      <c r="F324" s="167"/>
      <c r="G324" s="135" t="s">
        <v>1225</v>
      </c>
      <c r="H324" s="135" t="s">
        <v>1226</v>
      </c>
      <c r="I324" s="135" t="s">
        <v>1227</v>
      </c>
      <c r="J324" s="72"/>
      <c r="K324" s="70" t="str">
        <f t="shared" ref="K324" si="28">N324</f>
        <v/>
      </c>
      <c r="M324" s="111" t="str">
        <f t="shared" si="25"/>
        <v/>
      </c>
      <c r="N324" s="111" t="str">
        <f t="shared" si="26"/>
        <v/>
      </c>
      <c r="O324" s="4"/>
      <c r="P324" s="4"/>
    </row>
    <row r="325" spans="1:16" s="5" customFormat="1" ht="45" customHeight="1" x14ac:dyDescent="0.2">
      <c r="A325" s="25" t="s">
        <v>119</v>
      </c>
      <c r="B325" s="26"/>
      <c r="D325" s="68" t="s">
        <v>1167</v>
      </c>
      <c r="E325" s="168" t="s">
        <v>1168</v>
      </c>
      <c r="F325" s="168"/>
      <c r="G325" s="135" t="s">
        <v>1225</v>
      </c>
      <c r="H325" s="135" t="s">
        <v>1226</v>
      </c>
      <c r="I325" s="135" t="s">
        <v>1227</v>
      </c>
      <c r="J325" s="72"/>
      <c r="K325" s="70" t="str">
        <f t="shared" ref="K325" si="29">N325</f>
        <v/>
      </c>
      <c r="M325" s="111" t="str">
        <f t="shared" si="25"/>
        <v/>
      </c>
      <c r="N325" s="111" t="str">
        <f t="shared" si="26"/>
        <v/>
      </c>
      <c r="O325" s="4"/>
      <c r="P325" s="4"/>
    </row>
    <row r="326" spans="1:16" s="5" customFormat="1" ht="45" customHeight="1" x14ac:dyDescent="0.2">
      <c r="A326" s="25"/>
      <c r="B326" s="26"/>
      <c r="D326" s="18" t="s">
        <v>1169</v>
      </c>
      <c r="E326" s="167" t="s">
        <v>1170</v>
      </c>
      <c r="F326" s="167"/>
      <c r="G326" s="135" t="s">
        <v>1225</v>
      </c>
      <c r="H326" s="135" t="s">
        <v>1226</v>
      </c>
      <c r="I326" s="135" t="s">
        <v>1227</v>
      </c>
      <c r="J326" s="72"/>
      <c r="K326" s="70"/>
      <c r="M326" s="111" t="str">
        <f t="shared" si="25"/>
        <v/>
      </c>
      <c r="N326" s="111" t="str">
        <f t="shared" si="26"/>
        <v/>
      </c>
      <c r="O326" s="4"/>
      <c r="P326" s="4"/>
    </row>
    <row r="327" spans="1:16" s="5" customFormat="1" ht="45" customHeight="1" x14ac:dyDescent="0.2">
      <c r="A327" s="25"/>
      <c r="B327" s="26"/>
      <c r="D327" s="68" t="s">
        <v>1173</v>
      </c>
      <c r="E327" s="168" t="s">
        <v>1174</v>
      </c>
      <c r="F327" s="168"/>
      <c r="G327" s="135" t="s">
        <v>1225</v>
      </c>
      <c r="H327" s="135" t="s">
        <v>1226</v>
      </c>
      <c r="I327" s="135" t="s">
        <v>1227</v>
      </c>
      <c r="J327" s="72"/>
      <c r="K327" s="70"/>
      <c r="M327" s="111" t="str">
        <f t="shared" si="25"/>
        <v/>
      </c>
      <c r="N327" s="111" t="str">
        <f t="shared" si="26"/>
        <v/>
      </c>
      <c r="O327" s="4"/>
      <c r="P327" s="4"/>
    </row>
    <row r="328" spans="1:16" s="5" customFormat="1" ht="45" customHeight="1" x14ac:dyDescent="0.2">
      <c r="A328" s="25"/>
      <c r="B328" s="26"/>
      <c r="D328" s="18" t="s">
        <v>1176</v>
      </c>
      <c r="E328" s="167" t="s">
        <v>1177</v>
      </c>
      <c r="F328" s="167"/>
      <c r="G328" s="135" t="s">
        <v>1225</v>
      </c>
      <c r="H328" s="135" t="s">
        <v>1226</v>
      </c>
      <c r="I328" s="135" t="s">
        <v>1227</v>
      </c>
      <c r="J328" s="72"/>
      <c r="K328" s="70"/>
      <c r="M328" s="111" t="str">
        <f t="shared" si="25"/>
        <v/>
      </c>
      <c r="N328" s="111" t="str">
        <f t="shared" si="26"/>
        <v/>
      </c>
      <c r="O328" s="4"/>
      <c r="P328" s="4"/>
    </row>
    <row r="329" spans="1:16" s="5" customFormat="1" ht="45" customHeight="1" x14ac:dyDescent="0.2">
      <c r="A329" s="25"/>
      <c r="B329" s="26"/>
      <c r="D329" s="68" t="s">
        <v>1178</v>
      </c>
      <c r="E329" s="168" t="s">
        <v>1179</v>
      </c>
      <c r="F329" s="168"/>
      <c r="G329" s="135" t="s">
        <v>1225</v>
      </c>
      <c r="H329" s="135" t="s">
        <v>1226</v>
      </c>
      <c r="I329" s="135" t="s">
        <v>1227</v>
      </c>
      <c r="J329" s="72"/>
      <c r="K329" s="70"/>
      <c r="M329" s="111" t="str">
        <f t="shared" si="25"/>
        <v/>
      </c>
      <c r="N329" s="111" t="str">
        <f t="shared" si="26"/>
        <v/>
      </c>
      <c r="O329" s="4"/>
      <c r="P329" s="4"/>
    </row>
    <row r="330" spans="1:16" s="5" customFormat="1" ht="30" customHeight="1" x14ac:dyDescent="0.2">
      <c r="A330" s="25"/>
      <c r="B330" s="26"/>
      <c r="D330" s="18" t="s">
        <v>1181</v>
      </c>
      <c r="E330" s="167" t="s">
        <v>1182</v>
      </c>
      <c r="F330" s="167"/>
      <c r="G330" s="135" t="s">
        <v>1225</v>
      </c>
      <c r="H330" s="135" t="s">
        <v>1226</v>
      </c>
      <c r="I330" s="135" t="s">
        <v>1227</v>
      </c>
      <c r="J330" s="72"/>
      <c r="K330" s="70"/>
      <c r="M330" s="111" t="str">
        <f t="shared" si="25"/>
        <v/>
      </c>
      <c r="N330" s="111" t="str">
        <f t="shared" si="26"/>
        <v/>
      </c>
      <c r="O330" s="4"/>
      <c r="P330" s="4"/>
    </row>
    <row r="331" spans="1:16" s="5" customFormat="1" ht="45" customHeight="1" x14ac:dyDescent="0.2">
      <c r="A331" s="25"/>
      <c r="B331" s="26"/>
      <c r="D331" s="68" t="s">
        <v>1185</v>
      </c>
      <c r="E331" s="168" t="s">
        <v>1186</v>
      </c>
      <c r="F331" s="168"/>
      <c r="G331" s="135" t="s">
        <v>1225</v>
      </c>
      <c r="H331" s="135" t="s">
        <v>1226</v>
      </c>
      <c r="I331" s="135" t="s">
        <v>1227</v>
      </c>
      <c r="J331" s="72"/>
      <c r="K331" s="70"/>
      <c r="M331" s="111" t="str">
        <f t="shared" si="25"/>
        <v/>
      </c>
      <c r="N331" s="111" t="str">
        <f t="shared" si="26"/>
        <v/>
      </c>
      <c r="O331" s="4"/>
      <c r="P331" s="4"/>
    </row>
    <row r="332" spans="1:16" s="5" customFormat="1" ht="20.100000000000001" customHeight="1" x14ac:dyDescent="0.2">
      <c r="A332" s="23" t="s">
        <v>137</v>
      </c>
      <c r="B332" s="24"/>
      <c r="D332" s="18" t="s">
        <v>1188</v>
      </c>
      <c r="E332" s="167" t="s">
        <v>1189</v>
      </c>
      <c r="F332" s="167"/>
      <c r="G332" s="135" t="s">
        <v>1225</v>
      </c>
      <c r="H332" s="135" t="s">
        <v>1226</v>
      </c>
      <c r="I332" s="135" t="s">
        <v>1227</v>
      </c>
      <c r="J332" s="72"/>
      <c r="K332" s="70" t="str">
        <f t="shared" si="27"/>
        <v/>
      </c>
      <c r="M332" s="111" t="str">
        <f t="shared" si="25"/>
        <v/>
      </c>
      <c r="N332" s="111" t="str">
        <f t="shared" si="26"/>
        <v/>
      </c>
      <c r="O332" s="4"/>
      <c r="P332" s="4"/>
    </row>
    <row r="333" spans="1:16" s="5" customFormat="1" ht="45" customHeight="1" x14ac:dyDescent="0.2">
      <c r="A333" s="25" t="s">
        <v>161</v>
      </c>
      <c r="B333" s="26"/>
      <c r="D333" s="68" t="s">
        <v>1190</v>
      </c>
      <c r="E333" s="168" t="s">
        <v>1191</v>
      </c>
      <c r="F333" s="168"/>
      <c r="G333" s="135" t="s">
        <v>1225</v>
      </c>
      <c r="H333" s="135" t="s">
        <v>1226</v>
      </c>
      <c r="I333" s="135" t="s">
        <v>1227</v>
      </c>
      <c r="J333" s="72"/>
      <c r="K333" s="70" t="str">
        <f t="shared" si="27"/>
        <v/>
      </c>
      <c r="M333" s="111" t="str">
        <f t="shared" si="25"/>
        <v/>
      </c>
      <c r="N333" s="111" t="str">
        <f t="shared" si="26"/>
        <v/>
      </c>
      <c r="O333" s="4"/>
      <c r="P333" s="4"/>
    </row>
    <row r="334" spans="1:16" s="5" customFormat="1" ht="15.95" customHeight="1" x14ac:dyDescent="0.2">
      <c r="A334" s="9"/>
      <c r="B334" s="29"/>
      <c r="D334" s="76" t="s">
        <v>516</v>
      </c>
      <c r="E334" s="77"/>
      <c r="F334" s="77"/>
      <c r="G334" s="77"/>
      <c r="H334" s="77"/>
      <c r="I334" s="77"/>
      <c r="J334" s="113"/>
      <c r="K334" s="73"/>
      <c r="L334" s="22" t="s">
        <v>490</v>
      </c>
      <c r="M334" s="111" t="str">
        <f t="shared" si="25"/>
        <v/>
      </c>
      <c r="N334" s="111" t="str">
        <f t="shared" si="26"/>
        <v/>
      </c>
      <c r="O334" s="4"/>
      <c r="P334" s="4"/>
    </row>
    <row r="335" spans="1:16" s="5" customFormat="1" ht="60" customHeight="1" x14ac:dyDescent="0.2">
      <c r="A335" s="25" t="s">
        <v>59</v>
      </c>
      <c r="B335" s="26"/>
      <c r="D335" s="68" t="s">
        <v>1192</v>
      </c>
      <c r="E335" s="168" t="s">
        <v>1193</v>
      </c>
      <c r="F335" s="168"/>
      <c r="G335" s="135" t="s">
        <v>1225</v>
      </c>
      <c r="H335" s="135" t="s">
        <v>1226</v>
      </c>
      <c r="I335" s="135" t="s">
        <v>1227</v>
      </c>
      <c r="J335" s="72"/>
      <c r="K335" s="70" t="str">
        <f t="shared" ref="K335" si="30">N335</f>
        <v/>
      </c>
      <c r="M335" s="111" t="str">
        <f t="shared" si="25"/>
        <v/>
      </c>
      <c r="N335" s="111" t="str">
        <f t="shared" si="26"/>
        <v/>
      </c>
      <c r="O335" s="4"/>
      <c r="P335" s="4"/>
    </row>
    <row r="336" spans="1:16" s="5" customFormat="1" ht="30" customHeight="1" x14ac:dyDescent="0.2">
      <c r="A336" s="25" t="s">
        <v>61</v>
      </c>
      <c r="B336" s="26"/>
      <c r="D336" s="18" t="s">
        <v>1195</v>
      </c>
      <c r="E336" s="167" t="s">
        <v>1196</v>
      </c>
      <c r="F336" s="167"/>
      <c r="G336" s="135" t="s">
        <v>1225</v>
      </c>
      <c r="H336" s="135" t="s">
        <v>1226</v>
      </c>
      <c r="I336" s="135" t="s">
        <v>1227</v>
      </c>
      <c r="J336" s="72"/>
      <c r="K336" s="70" t="str">
        <f t="shared" ref="K336:K338" si="31">N336</f>
        <v/>
      </c>
      <c r="M336" s="111" t="str">
        <f t="shared" si="25"/>
        <v/>
      </c>
      <c r="N336" s="111" t="str">
        <f t="shared" si="26"/>
        <v/>
      </c>
      <c r="O336" s="4"/>
      <c r="P336" s="4"/>
    </row>
    <row r="337" spans="1:16" s="5" customFormat="1" ht="30" customHeight="1" x14ac:dyDescent="0.2">
      <c r="A337" s="23" t="s">
        <v>179</v>
      </c>
      <c r="B337" s="24"/>
      <c r="D337" s="68" t="s">
        <v>1197</v>
      </c>
      <c r="E337" s="168" t="s">
        <v>1198</v>
      </c>
      <c r="F337" s="168"/>
      <c r="G337" s="135" t="s">
        <v>1225</v>
      </c>
      <c r="H337" s="135" t="s">
        <v>1226</v>
      </c>
      <c r="I337" s="135" t="s">
        <v>1227</v>
      </c>
      <c r="J337" s="72"/>
      <c r="K337" s="70" t="str">
        <f t="shared" si="31"/>
        <v/>
      </c>
      <c r="M337" s="111" t="str">
        <f t="shared" si="25"/>
        <v/>
      </c>
      <c r="N337" s="111" t="str">
        <f t="shared" si="26"/>
        <v/>
      </c>
      <c r="O337" s="4"/>
      <c r="P337" s="4"/>
    </row>
    <row r="338" spans="1:16" s="5" customFormat="1" ht="30" customHeight="1" x14ac:dyDescent="0.2">
      <c r="A338" s="25" t="s">
        <v>199</v>
      </c>
      <c r="B338" s="26"/>
      <c r="D338" s="18" t="s">
        <v>1200</v>
      </c>
      <c r="E338" s="167" t="s">
        <v>1201</v>
      </c>
      <c r="F338" s="167"/>
      <c r="G338" s="135" t="s">
        <v>1225</v>
      </c>
      <c r="H338" s="135" t="s">
        <v>1226</v>
      </c>
      <c r="I338" s="135" t="s">
        <v>1227</v>
      </c>
      <c r="J338" s="72"/>
      <c r="K338" s="70" t="str">
        <f t="shared" si="31"/>
        <v/>
      </c>
      <c r="M338" s="111" t="str">
        <f t="shared" si="25"/>
        <v/>
      </c>
      <c r="N338" s="111" t="str">
        <f t="shared" si="26"/>
        <v/>
      </c>
      <c r="O338" s="4"/>
      <c r="P338" s="4"/>
    </row>
    <row r="339" spans="1:16" s="5" customFormat="1" ht="30" customHeight="1" x14ac:dyDescent="0.2">
      <c r="A339" s="25" t="s">
        <v>87</v>
      </c>
      <c r="B339" s="26"/>
      <c r="D339" s="68" t="s">
        <v>1202</v>
      </c>
      <c r="E339" s="168" t="s">
        <v>1203</v>
      </c>
      <c r="F339" s="168"/>
      <c r="G339" s="135" t="s">
        <v>1225</v>
      </c>
      <c r="H339" s="135" t="s">
        <v>1226</v>
      </c>
      <c r="I339" s="135" t="s">
        <v>1227</v>
      </c>
      <c r="J339" s="72"/>
      <c r="K339" s="70" t="str">
        <f t="shared" ref="K339" si="32">N339</f>
        <v/>
      </c>
      <c r="M339" s="111" t="str">
        <f t="shared" si="25"/>
        <v/>
      </c>
      <c r="N339" s="111" t="str">
        <f t="shared" si="26"/>
        <v/>
      </c>
      <c r="O339" s="4"/>
      <c r="P339" s="4"/>
    </row>
    <row r="340" spans="1:16" s="5" customFormat="1" ht="60" customHeight="1" x14ac:dyDescent="0.2">
      <c r="A340" s="25" t="s">
        <v>11</v>
      </c>
      <c r="B340" s="26"/>
      <c r="D340" s="18" t="s">
        <v>1205</v>
      </c>
      <c r="E340" s="167" t="s">
        <v>1206</v>
      </c>
      <c r="F340" s="167"/>
      <c r="G340" s="135" t="s">
        <v>1225</v>
      </c>
      <c r="H340" s="135" t="s">
        <v>1226</v>
      </c>
      <c r="I340" s="135" t="s">
        <v>1227</v>
      </c>
      <c r="J340" s="72"/>
      <c r="K340" s="70" t="str">
        <f t="shared" ref="K340:K345" si="33">N340</f>
        <v/>
      </c>
      <c r="M340" s="111" t="str">
        <f t="shared" si="25"/>
        <v/>
      </c>
      <c r="N340" s="111" t="str">
        <f t="shared" si="26"/>
        <v/>
      </c>
      <c r="O340" s="4"/>
      <c r="P340" s="4"/>
    </row>
    <row r="341" spans="1:16" s="5" customFormat="1" ht="60" customHeight="1" x14ac:dyDescent="0.2">
      <c r="A341" s="23" t="s">
        <v>15</v>
      </c>
      <c r="B341" s="24"/>
      <c r="D341" s="68" t="s">
        <v>1208</v>
      </c>
      <c r="E341" s="168" t="s">
        <v>1209</v>
      </c>
      <c r="F341" s="168"/>
      <c r="G341" s="135" t="s">
        <v>1225</v>
      </c>
      <c r="H341" s="135" t="s">
        <v>1226</v>
      </c>
      <c r="I341" s="135" t="s">
        <v>1227</v>
      </c>
      <c r="J341" s="72"/>
      <c r="K341" s="70" t="str">
        <f t="shared" si="33"/>
        <v/>
      </c>
      <c r="M341" s="111" t="str">
        <f t="shared" si="25"/>
        <v/>
      </c>
      <c r="N341" s="111" t="str">
        <f t="shared" si="26"/>
        <v/>
      </c>
      <c r="O341" s="4"/>
      <c r="P341" s="4"/>
    </row>
    <row r="342" spans="1:16" s="5" customFormat="1" ht="60" customHeight="1" x14ac:dyDescent="0.2">
      <c r="A342" s="25" t="s">
        <v>69</v>
      </c>
      <c r="B342" s="26"/>
      <c r="D342" s="18" t="s">
        <v>1211</v>
      </c>
      <c r="E342" s="167" t="s">
        <v>1212</v>
      </c>
      <c r="F342" s="167"/>
      <c r="G342" s="135" t="s">
        <v>1225</v>
      </c>
      <c r="H342" s="135" t="s">
        <v>1226</v>
      </c>
      <c r="I342" s="135" t="s">
        <v>1227</v>
      </c>
      <c r="J342" s="72"/>
      <c r="K342" s="70" t="str">
        <f t="shared" si="33"/>
        <v/>
      </c>
      <c r="M342" s="111" t="str">
        <f t="shared" si="25"/>
        <v/>
      </c>
      <c r="N342" s="111" t="str">
        <f t="shared" si="26"/>
        <v/>
      </c>
      <c r="O342" s="4"/>
      <c r="P342" s="4"/>
    </row>
    <row r="343" spans="1:16" s="5" customFormat="1" ht="20.100000000000001" customHeight="1" x14ac:dyDescent="0.2">
      <c r="A343" s="23" t="s">
        <v>89</v>
      </c>
      <c r="B343" s="24"/>
      <c r="D343" s="68" t="s">
        <v>1214</v>
      </c>
      <c r="E343" s="168" t="s">
        <v>1215</v>
      </c>
      <c r="F343" s="168"/>
      <c r="G343" s="135" t="s">
        <v>1225</v>
      </c>
      <c r="H343" s="135" t="s">
        <v>1226</v>
      </c>
      <c r="I343" s="135" t="s">
        <v>1227</v>
      </c>
      <c r="J343" s="72"/>
      <c r="K343" s="70" t="str">
        <f t="shared" si="33"/>
        <v/>
      </c>
      <c r="M343" s="111" t="str">
        <f t="shared" si="25"/>
        <v/>
      </c>
      <c r="N343" s="111" t="str">
        <f t="shared" si="26"/>
        <v/>
      </c>
      <c r="O343" s="4"/>
      <c r="P343" s="4"/>
    </row>
    <row r="344" spans="1:16" s="5" customFormat="1" ht="45" customHeight="1" x14ac:dyDescent="0.2">
      <c r="A344" s="25" t="s">
        <v>315</v>
      </c>
      <c r="B344" s="26"/>
      <c r="D344" s="18" t="s">
        <v>1218</v>
      </c>
      <c r="E344" s="167" t="s">
        <v>1219</v>
      </c>
      <c r="F344" s="167"/>
      <c r="G344" s="135" t="s">
        <v>1225</v>
      </c>
      <c r="H344" s="135" t="s">
        <v>1226</v>
      </c>
      <c r="I344" s="135" t="s">
        <v>1227</v>
      </c>
      <c r="J344" s="72"/>
      <c r="K344" s="70" t="str">
        <f t="shared" si="33"/>
        <v/>
      </c>
      <c r="M344" s="111" t="str">
        <f t="shared" si="25"/>
        <v/>
      </c>
      <c r="N344" s="111" t="str">
        <f t="shared" si="26"/>
        <v/>
      </c>
      <c r="O344" s="4"/>
      <c r="P344" s="4"/>
    </row>
    <row r="345" spans="1:16" s="5" customFormat="1" ht="20.100000000000001" customHeight="1" x14ac:dyDescent="0.2">
      <c r="A345" s="23" t="s">
        <v>317</v>
      </c>
      <c r="B345" s="24"/>
      <c r="D345" s="68" t="s">
        <v>1221</v>
      </c>
      <c r="E345" s="168" t="s">
        <v>1222</v>
      </c>
      <c r="F345" s="168"/>
      <c r="G345" s="135" t="s">
        <v>1225</v>
      </c>
      <c r="H345" s="135"/>
      <c r="I345" s="135" t="s">
        <v>1227</v>
      </c>
      <c r="J345" s="72"/>
      <c r="K345" s="70" t="str">
        <f t="shared" si="33"/>
        <v/>
      </c>
      <c r="M345" s="111" t="str">
        <f t="shared" si="25"/>
        <v/>
      </c>
      <c r="N345" s="111" t="str">
        <f t="shared" si="26"/>
        <v/>
      </c>
      <c r="O345" s="4"/>
      <c r="P345" s="4"/>
    </row>
    <row r="346" spans="1:16" x14ac:dyDescent="0.3">
      <c r="M346" s="141"/>
      <c r="N346" s="141"/>
    </row>
  </sheetData>
  <sheetProtection algorithmName="SHA-512" hashValue="yxRKjJ9ShJLZQtOSgELwqWDIoKv4OPzYurvAhjdh/3qR3p4c/DewqO5eHdrs1OpARLVqX5H0HBRg5rp0Uhq/iQ==" saltValue="HZW2U33Aj7Tkue34VX3S3w==" spinCount="100000" sheet="1" objects="1" scenarios="1"/>
  <mergeCells count="320">
    <mergeCell ref="E144:F144"/>
    <mergeCell ref="E143:F143"/>
    <mergeCell ref="E142:F142"/>
    <mergeCell ref="E141:F141"/>
    <mergeCell ref="E140:F140"/>
    <mergeCell ref="E139:F139"/>
    <mergeCell ref="E138:F138"/>
    <mergeCell ref="E81:F81"/>
    <mergeCell ref="E82:F82"/>
    <mergeCell ref="E83:F83"/>
    <mergeCell ref="E84:F84"/>
    <mergeCell ref="E145:F145"/>
    <mergeCell ref="E188:F188"/>
    <mergeCell ref="E157:F157"/>
    <mergeCell ref="E156:F156"/>
    <mergeCell ref="E155:F155"/>
    <mergeCell ref="E154:F154"/>
    <mergeCell ref="E153:F153"/>
    <mergeCell ref="E152:F152"/>
    <mergeCell ref="E151:F151"/>
    <mergeCell ref="E150:F150"/>
    <mergeCell ref="E149:F149"/>
    <mergeCell ref="E148:F148"/>
    <mergeCell ref="E147:F147"/>
    <mergeCell ref="E146:F146"/>
    <mergeCell ref="E26:F26"/>
    <mergeCell ref="E27:F27"/>
    <mergeCell ref="E28:F28"/>
    <mergeCell ref="E29:F29"/>
    <mergeCell ref="E25:F25"/>
    <mergeCell ref="F13:K13"/>
    <mergeCell ref="D23:L23"/>
    <mergeCell ref="K15:K16"/>
    <mergeCell ref="E98:F98"/>
    <mergeCell ref="E76:F76"/>
    <mergeCell ref="E77:F77"/>
    <mergeCell ref="E78:F78"/>
    <mergeCell ref="E79:F79"/>
    <mergeCell ref="E80:F80"/>
    <mergeCell ref="E71:F71"/>
    <mergeCell ref="E72:F72"/>
    <mergeCell ref="E73:F73"/>
    <mergeCell ref="E74:F74"/>
    <mergeCell ref="E75:F75"/>
    <mergeCell ref="E70:F70"/>
    <mergeCell ref="E31:F31"/>
    <mergeCell ref="E32:F32"/>
    <mergeCell ref="E33:F33"/>
    <mergeCell ref="E34:F34"/>
    <mergeCell ref="E35:F35"/>
    <mergeCell ref="E67:F67"/>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68:F68"/>
    <mergeCell ref="E85:F85"/>
    <mergeCell ref="E96:F96"/>
    <mergeCell ref="E97:F97"/>
    <mergeCell ref="E99:F99"/>
    <mergeCell ref="E86:F86"/>
    <mergeCell ref="E87:F87"/>
    <mergeCell ref="E88:F88"/>
    <mergeCell ref="E89:F89"/>
    <mergeCell ref="E90:F90"/>
    <mergeCell ref="E91:F91"/>
    <mergeCell ref="E92:F92"/>
    <mergeCell ref="E93:F93"/>
    <mergeCell ref="E94:F94"/>
    <mergeCell ref="E248:F248"/>
    <mergeCell ref="E249:F249"/>
    <mergeCell ref="E250:F250"/>
    <mergeCell ref="E251:F251"/>
    <mergeCell ref="E252:F252"/>
    <mergeCell ref="E253:F253"/>
    <mergeCell ref="E276:F276"/>
    <mergeCell ref="E277:F277"/>
    <mergeCell ref="E278:F278"/>
    <mergeCell ref="E326:F326"/>
    <mergeCell ref="E327:F327"/>
    <mergeCell ref="E328:F328"/>
    <mergeCell ref="E329:F329"/>
    <mergeCell ref="E301:F301"/>
    <mergeCell ref="E254:F254"/>
    <mergeCell ref="E255:F255"/>
    <mergeCell ref="E256:F256"/>
    <mergeCell ref="E257:F257"/>
    <mergeCell ref="E258:F258"/>
    <mergeCell ref="E259:F259"/>
    <mergeCell ref="E279:F279"/>
    <mergeCell ref="E280:F280"/>
    <mergeCell ref="E281:F281"/>
    <mergeCell ref="E282:F282"/>
    <mergeCell ref="E283:F283"/>
    <mergeCell ref="E284:F284"/>
    <mergeCell ref="E285:F285"/>
    <mergeCell ref="E286:F286"/>
    <mergeCell ref="E344:F344"/>
    <mergeCell ref="E345:F345"/>
    <mergeCell ref="E9:K9"/>
    <mergeCell ref="E11:K11"/>
    <mergeCell ref="D4:J4"/>
    <mergeCell ref="K3:K4"/>
    <mergeCell ref="E19:F19"/>
    <mergeCell ref="G5:K5"/>
    <mergeCell ref="E339:F339"/>
    <mergeCell ref="E340:F340"/>
    <mergeCell ref="E341:F341"/>
    <mergeCell ref="E342:F342"/>
    <mergeCell ref="E343:F343"/>
    <mergeCell ref="E333:F333"/>
    <mergeCell ref="E335:F335"/>
    <mergeCell ref="E336:F336"/>
    <mergeCell ref="E337:F337"/>
    <mergeCell ref="E338:F338"/>
    <mergeCell ref="E325:F325"/>
    <mergeCell ref="E321:F321"/>
    <mergeCell ref="E322:F322"/>
    <mergeCell ref="E323:F323"/>
    <mergeCell ref="E332:F332"/>
    <mergeCell ref="E303:F303"/>
    <mergeCell ref="E126:F126"/>
    <mergeCell ref="E136:F136"/>
    <mergeCell ref="E100:F100"/>
    <mergeCell ref="E101:F101"/>
    <mergeCell ref="E102:F102"/>
    <mergeCell ref="E103:F103"/>
    <mergeCell ref="E104:F104"/>
    <mergeCell ref="E105:F105"/>
    <mergeCell ref="E106:F106"/>
    <mergeCell ref="E107:F107"/>
    <mergeCell ref="E108:F108"/>
    <mergeCell ref="E109:F109"/>
    <mergeCell ref="E110:F110"/>
    <mergeCell ref="E111:F111"/>
    <mergeCell ref="E112:F112"/>
    <mergeCell ref="E113:F113"/>
    <mergeCell ref="E114:F114"/>
    <mergeCell ref="E115:F115"/>
    <mergeCell ref="E116:F116"/>
    <mergeCell ref="E117:F117"/>
    <mergeCell ref="E118:F118"/>
    <mergeCell ref="E119:F119"/>
    <mergeCell ref="E245:F245"/>
    <mergeCell ref="E246:F246"/>
    <mergeCell ref="E247:F247"/>
    <mergeCell ref="E213:F213"/>
    <mergeCell ref="E214:F214"/>
    <mergeCell ref="E215:F215"/>
    <mergeCell ref="E191:F191"/>
    <mergeCell ref="E192:F192"/>
    <mergeCell ref="E193:F193"/>
    <mergeCell ref="E194:F194"/>
    <mergeCell ref="E195:F195"/>
    <mergeCell ref="E196:F196"/>
    <mergeCell ref="E197:F197"/>
    <mergeCell ref="E198:F198"/>
    <mergeCell ref="E199:F199"/>
    <mergeCell ref="E203:F203"/>
    <mergeCell ref="E207:F207"/>
    <mergeCell ref="E240:F240"/>
    <mergeCell ref="E241:F241"/>
    <mergeCell ref="E50:F50"/>
    <mergeCell ref="E51:F51"/>
    <mergeCell ref="E52:F52"/>
    <mergeCell ref="E53:F53"/>
    <mergeCell ref="E54:F54"/>
    <mergeCell ref="E55:F55"/>
    <mergeCell ref="E56:F56"/>
    <mergeCell ref="E57:F57"/>
    <mergeCell ref="E58:F58"/>
    <mergeCell ref="E59:F59"/>
    <mergeCell ref="E60:F60"/>
    <mergeCell ref="E61:F61"/>
    <mergeCell ref="E62:F62"/>
    <mergeCell ref="E63:F63"/>
    <mergeCell ref="E64:F64"/>
    <mergeCell ref="E65:F65"/>
    <mergeCell ref="E66:F66"/>
    <mergeCell ref="E158:F158"/>
    <mergeCell ref="E127:F127"/>
    <mergeCell ref="E128:F128"/>
    <mergeCell ref="E129:F129"/>
    <mergeCell ref="E130:F130"/>
    <mergeCell ref="E131:F131"/>
    <mergeCell ref="E132:F132"/>
    <mergeCell ref="E133:F133"/>
    <mergeCell ref="E134:F134"/>
    <mergeCell ref="E135:F135"/>
    <mergeCell ref="E120:F120"/>
    <mergeCell ref="E121:F121"/>
    <mergeCell ref="E122:F122"/>
    <mergeCell ref="E123:F123"/>
    <mergeCell ref="E124:F124"/>
    <mergeCell ref="E125:F125"/>
    <mergeCell ref="E159:F159"/>
    <mergeCell ref="E160:F160"/>
    <mergeCell ref="E161:F161"/>
    <mergeCell ref="E162:F162"/>
    <mergeCell ref="E163:F163"/>
    <mergeCell ref="E164:F164"/>
    <mergeCell ref="E165:F165"/>
    <mergeCell ref="E166:F166"/>
    <mergeCell ref="E167:F167"/>
    <mergeCell ref="E168:F168"/>
    <mergeCell ref="E169:F169"/>
    <mergeCell ref="E170:F170"/>
    <mergeCell ref="E171:F171"/>
    <mergeCell ref="E172:F172"/>
    <mergeCell ref="E173:F173"/>
    <mergeCell ref="E174:F174"/>
    <mergeCell ref="E175:F175"/>
    <mergeCell ref="E176:F176"/>
    <mergeCell ref="E177:F177"/>
    <mergeCell ref="E178:F178"/>
    <mergeCell ref="E179:F179"/>
    <mergeCell ref="E180:F180"/>
    <mergeCell ref="E181:F181"/>
    <mergeCell ref="E182:F182"/>
    <mergeCell ref="E183:F183"/>
    <mergeCell ref="E184:F184"/>
    <mergeCell ref="E185:F185"/>
    <mergeCell ref="E186:F186"/>
    <mergeCell ref="E187:F187"/>
    <mergeCell ref="E204:F204"/>
    <mergeCell ref="E205:F205"/>
    <mergeCell ref="E206:F206"/>
    <mergeCell ref="E209:F209"/>
    <mergeCell ref="E210:F210"/>
    <mergeCell ref="E211:F211"/>
    <mergeCell ref="E212:F212"/>
    <mergeCell ref="E200:F200"/>
    <mergeCell ref="E201:F201"/>
    <mergeCell ref="E202:F202"/>
    <mergeCell ref="E190:F190"/>
    <mergeCell ref="E216:F216"/>
    <mergeCell ref="E217:F217"/>
    <mergeCell ref="E218:F218"/>
    <mergeCell ref="E219:F219"/>
    <mergeCell ref="E220:F220"/>
    <mergeCell ref="E221:F221"/>
    <mergeCell ref="E222:F222"/>
    <mergeCell ref="E223:F223"/>
    <mergeCell ref="E224:F224"/>
    <mergeCell ref="E225:F225"/>
    <mergeCell ref="E226:F226"/>
    <mergeCell ref="E227:F227"/>
    <mergeCell ref="E228:F228"/>
    <mergeCell ref="E229:F229"/>
    <mergeCell ref="E230:F230"/>
    <mergeCell ref="E231:F231"/>
    <mergeCell ref="E232:F232"/>
    <mergeCell ref="E233:F233"/>
    <mergeCell ref="E234:F234"/>
    <mergeCell ref="E235:F235"/>
    <mergeCell ref="E236:F236"/>
    <mergeCell ref="E237:F237"/>
    <mergeCell ref="E238:F238"/>
    <mergeCell ref="E272:F272"/>
    <mergeCell ref="E273:F273"/>
    <mergeCell ref="E274:F274"/>
    <mergeCell ref="E275:F275"/>
    <mergeCell ref="E271:F271"/>
    <mergeCell ref="E270:F270"/>
    <mergeCell ref="E269:F269"/>
    <mergeCell ref="E268:F268"/>
    <mergeCell ref="E267:F267"/>
    <mergeCell ref="E266:F266"/>
    <mergeCell ref="E265:F265"/>
    <mergeCell ref="E260:F260"/>
    <mergeCell ref="E261:F261"/>
    <mergeCell ref="E262:F262"/>
    <mergeCell ref="E263:F263"/>
    <mergeCell ref="E264:F264"/>
    <mergeCell ref="E242:F242"/>
    <mergeCell ref="E243:F243"/>
    <mergeCell ref="E244:F244"/>
    <mergeCell ref="E287:F287"/>
    <mergeCell ref="E288:F288"/>
    <mergeCell ref="E289:F289"/>
    <mergeCell ref="E290:F290"/>
    <mergeCell ref="E291:F291"/>
    <mergeCell ref="E292:F292"/>
    <mergeCell ref="E293:F293"/>
    <mergeCell ref="E294:F294"/>
    <mergeCell ref="E295:F295"/>
    <mergeCell ref="E330:F330"/>
    <mergeCell ref="E331:F331"/>
    <mergeCell ref="E296:F296"/>
    <mergeCell ref="E297:F297"/>
    <mergeCell ref="E298:F298"/>
    <mergeCell ref="E299:F299"/>
    <mergeCell ref="E300:F300"/>
    <mergeCell ref="E305:F305"/>
    <mergeCell ref="E306:F306"/>
    <mergeCell ref="E307:F307"/>
    <mergeCell ref="E304:F304"/>
    <mergeCell ref="E319:F319"/>
    <mergeCell ref="E324:F324"/>
    <mergeCell ref="E308:F308"/>
    <mergeCell ref="E309:F309"/>
    <mergeCell ref="E310:F310"/>
    <mergeCell ref="E311:F311"/>
    <mergeCell ref="E312:F312"/>
    <mergeCell ref="E313:F313"/>
    <mergeCell ref="E314:F314"/>
    <mergeCell ref="E315:F315"/>
    <mergeCell ref="E316:F316"/>
    <mergeCell ref="E317:F317"/>
    <mergeCell ref="E318:F318"/>
  </mergeCells>
  <conditionalFormatting sqref="K303:K319 K25:K29 K85:K94 K96:K136 K340:K345">
    <cfRule type="expression" dxfId="83" priority="143">
      <formula>M25=2</formula>
    </cfRule>
  </conditionalFormatting>
  <conditionalFormatting sqref="K31:K68">
    <cfRule type="expression" dxfId="82" priority="141">
      <formula>M31=2</formula>
    </cfRule>
  </conditionalFormatting>
  <conditionalFormatting sqref="K138:K188">
    <cfRule type="expression" dxfId="81" priority="138">
      <formula>M138=2</formula>
    </cfRule>
  </conditionalFormatting>
  <conditionalFormatting sqref="K190:K207">
    <cfRule type="expression" dxfId="80" priority="137">
      <formula>M190=2</formula>
    </cfRule>
  </conditionalFormatting>
  <conditionalFormatting sqref="K240:K301">
    <cfRule type="expression" dxfId="79" priority="136">
      <formula>M240=2</formula>
    </cfRule>
  </conditionalFormatting>
  <conditionalFormatting sqref="K321:K333">
    <cfRule type="expression" dxfId="78" priority="134">
      <formula>M321=2</formula>
    </cfRule>
  </conditionalFormatting>
  <conditionalFormatting sqref="K335">
    <cfRule type="expression" dxfId="77" priority="132">
      <formula>M335=2</formula>
    </cfRule>
  </conditionalFormatting>
  <conditionalFormatting sqref="K336:K338">
    <cfRule type="expression" dxfId="76" priority="131">
      <formula>M336=2</formula>
    </cfRule>
  </conditionalFormatting>
  <conditionalFormatting sqref="K339">
    <cfRule type="expression" dxfId="75" priority="130">
      <formula>M339=2</formula>
    </cfRule>
  </conditionalFormatting>
  <conditionalFormatting sqref="K15:K16">
    <cfRule type="expression" dxfId="74" priority="100">
      <formula>$M$15&gt;0</formula>
    </cfRule>
  </conditionalFormatting>
  <conditionalFormatting sqref="G25:G29">
    <cfRule type="cellIs" dxfId="73" priority="73" operator="equal">
      <formula>"X"</formula>
    </cfRule>
    <cfRule type="cellIs" dxfId="72" priority="74" operator="equal">
      <formula>"A"</formula>
    </cfRule>
  </conditionalFormatting>
  <conditionalFormatting sqref="H25:H29">
    <cfRule type="cellIs" dxfId="71" priority="71" operator="equal">
      <formula>"X"</formula>
    </cfRule>
    <cfRule type="cellIs" dxfId="70" priority="72" operator="equal">
      <formula>"D"</formula>
    </cfRule>
  </conditionalFormatting>
  <conditionalFormatting sqref="I25:I29">
    <cfRule type="cellIs" dxfId="69" priority="69" operator="equal">
      <formula>"X"</formula>
    </cfRule>
    <cfRule type="cellIs" dxfId="68" priority="70" operator="equal">
      <formula>"AB"</formula>
    </cfRule>
  </conditionalFormatting>
  <conditionalFormatting sqref="G31:G68">
    <cfRule type="cellIs" dxfId="67" priority="67" operator="equal">
      <formula>"X"</formula>
    </cfRule>
    <cfRule type="cellIs" dxfId="66" priority="68" operator="equal">
      <formula>"A"</formula>
    </cfRule>
  </conditionalFormatting>
  <conditionalFormatting sqref="H31:H68">
    <cfRule type="cellIs" dxfId="65" priority="65" operator="equal">
      <formula>"X"</formula>
    </cfRule>
    <cfRule type="cellIs" dxfId="64" priority="66" operator="equal">
      <formula>"D"</formula>
    </cfRule>
  </conditionalFormatting>
  <conditionalFormatting sqref="I31:I68">
    <cfRule type="cellIs" dxfId="63" priority="63" operator="equal">
      <formula>"X"</formula>
    </cfRule>
    <cfRule type="cellIs" dxfId="62" priority="64" operator="equal">
      <formula>"AB"</formula>
    </cfRule>
  </conditionalFormatting>
  <conditionalFormatting sqref="G85:G94">
    <cfRule type="cellIs" dxfId="61" priority="61" operator="equal">
      <formula>"X"</formula>
    </cfRule>
    <cfRule type="cellIs" dxfId="60" priority="62" operator="equal">
      <formula>"A"</formula>
    </cfRule>
  </conditionalFormatting>
  <conditionalFormatting sqref="H85:H94">
    <cfRule type="cellIs" dxfId="59" priority="59" operator="equal">
      <formula>"X"</formula>
    </cfRule>
    <cfRule type="cellIs" dxfId="58" priority="60" operator="equal">
      <formula>"D"</formula>
    </cfRule>
  </conditionalFormatting>
  <conditionalFormatting sqref="I85:I94">
    <cfRule type="cellIs" dxfId="57" priority="57" operator="equal">
      <formula>"X"</formula>
    </cfRule>
    <cfRule type="cellIs" dxfId="56" priority="58" operator="equal">
      <formula>"AB"</formula>
    </cfRule>
  </conditionalFormatting>
  <conditionalFormatting sqref="G96:G136">
    <cfRule type="cellIs" dxfId="55" priority="55" operator="equal">
      <formula>"X"</formula>
    </cfRule>
    <cfRule type="cellIs" dxfId="54" priority="56" operator="equal">
      <formula>"A"</formula>
    </cfRule>
  </conditionalFormatting>
  <conditionalFormatting sqref="H96:H136">
    <cfRule type="cellIs" dxfId="53" priority="53" operator="equal">
      <formula>"X"</formula>
    </cfRule>
    <cfRule type="cellIs" dxfId="52" priority="54" operator="equal">
      <formula>"D"</formula>
    </cfRule>
  </conditionalFormatting>
  <conditionalFormatting sqref="I96:I136">
    <cfRule type="cellIs" dxfId="51" priority="51" operator="equal">
      <formula>"X"</formula>
    </cfRule>
    <cfRule type="cellIs" dxfId="50" priority="52" operator="equal">
      <formula>"AB"</formula>
    </cfRule>
  </conditionalFormatting>
  <conditionalFormatting sqref="K209:K238">
    <cfRule type="expression" dxfId="49" priority="50">
      <formula>M209=2</formula>
    </cfRule>
  </conditionalFormatting>
  <conditionalFormatting sqref="G138:G188">
    <cfRule type="cellIs" dxfId="48" priority="48" operator="equal">
      <formula>"X"</formula>
    </cfRule>
    <cfRule type="cellIs" dxfId="47" priority="49" operator="equal">
      <formula>"A"</formula>
    </cfRule>
  </conditionalFormatting>
  <conditionalFormatting sqref="H138:H188">
    <cfRule type="cellIs" dxfId="46" priority="46" operator="equal">
      <formula>"X"</formula>
    </cfRule>
    <cfRule type="cellIs" dxfId="45" priority="47" operator="equal">
      <formula>"D"</formula>
    </cfRule>
  </conditionalFormatting>
  <conditionalFormatting sqref="I138:I188">
    <cfRule type="cellIs" dxfId="44" priority="44" operator="equal">
      <formula>"X"</formula>
    </cfRule>
    <cfRule type="cellIs" dxfId="43" priority="45" operator="equal">
      <formula>"AB"</formula>
    </cfRule>
  </conditionalFormatting>
  <conditionalFormatting sqref="G190:G207">
    <cfRule type="cellIs" dxfId="42" priority="42" operator="equal">
      <formula>"X"</formula>
    </cfRule>
    <cfRule type="cellIs" dxfId="41" priority="43" operator="equal">
      <formula>"A"</formula>
    </cfRule>
  </conditionalFormatting>
  <conditionalFormatting sqref="H190:H207">
    <cfRule type="cellIs" dxfId="40" priority="40" operator="equal">
      <formula>"X"</formula>
    </cfRule>
    <cfRule type="cellIs" dxfId="39" priority="41" operator="equal">
      <formula>"D"</formula>
    </cfRule>
  </conditionalFormatting>
  <conditionalFormatting sqref="I190:I207">
    <cfRule type="cellIs" dxfId="38" priority="38" operator="equal">
      <formula>"X"</formula>
    </cfRule>
    <cfRule type="cellIs" dxfId="37" priority="39" operator="equal">
      <formula>"AB"</formula>
    </cfRule>
  </conditionalFormatting>
  <conditionalFormatting sqref="G209:G238">
    <cfRule type="cellIs" dxfId="36" priority="36" operator="equal">
      <formula>"X"</formula>
    </cfRule>
    <cfRule type="cellIs" dxfId="35" priority="37" operator="equal">
      <formula>"A"</formula>
    </cfRule>
  </conditionalFormatting>
  <conditionalFormatting sqref="H209:H238">
    <cfRule type="cellIs" dxfId="34" priority="34" operator="equal">
      <formula>"X"</formula>
    </cfRule>
    <cfRule type="cellIs" dxfId="33" priority="35" operator="equal">
      <formula>"D"</formula>
    </cfRule>
  </conditionalFormatting>
  <conditionalFormatting sqref="I209:I238">
    <cfRule type="cellIs" dxfId="32" priority="32" operator="equal">
      <formula>"X"</formula>
    </cfRule>
    <cfRule type="cellIs" dxfId="31" priority="33" operator="equal">
      <formula>"AB"</formula>
    </cfRule>
  </conditionalFormatting>
  <conditionalFormatting sqref="G240:G301">
    <cfRule type="cellIs" dxfId="30" priority="30" operator="equal">
      <formula>"X"</formula>
    </cfRule>
    <cfRule type="cellIs" dxfId="29" priority="31" operator="equal">
      <formula>"A"</formula>
    </cfRule>
  </conditionalFormatting>
  <conditionalFormatting sqref="H240:H301">
    <cfRule type="cellIs" dxfId="28" priority="28" operator="equal">
      <formula>"X"</formula>
    </cfRule>
    <cfRule type="cellIs" dxfId="27" priority="29" operator="equal">
      <formula>"D"</formula>
    </cfRule>
  </conditionalFormatting>
  <conditionalFormatting sqref="I240:I301">
    <cfRule type="cellIs" dxfId="26" priority="26" operator="equal">
      <formula>"X"</formula>
    </cfRule>
    <cfRule type="cellIs" dxfId="25" priority="27" operator="equal">
      <formula>"AB"</formula>
    </cfRule>
  </conditionalFormatting>
  <conditionalFormatting sqref="G303:G319">
    <cfRule type="cellIs" dxfId="24" priority="24" operator="equal">
      <formula>"X"</formula>
    </cfRule>
    <cfRule type="cellIs" dxfId="23" priority="25" operator="equal">
      <formula>"A"</formula>
    </cfRule>
  </conditionalFormatting>
  <conditionalFormatting sqref="H303:H319">
    <cfRule type="cellIs" dxfId="22" priority="22" operator="equal">
      <formula>"X"</formula>
    </cfRule>
    <cfRule type="cellIs" dxfId="21" priority="23" operator="equal">
      <formula>"D"</formula>
    </cfRule>
  </conditionalFormatting>
  <conditionalFormatting sqref="I303:I319">
    <cfRule type="cellIs" dxfId="20" priority="20" operator="equal">
      <formula>"X"</formula>
    </cfRule>
    <cfRule type="cellIs" dxfId="19" priority="21" operator="equal">
      <formula>"AB"</formula>
    </cfRule>
  </conditionalFormatting>
  <conditionalFormatting sqref="G321:G333">
    <cfRule type="cellIs" dxfId="18" priority="18" operator="equal">
      <formula>"X"</formula>
    </cfRule>
    <cfRule type="cellIs" dxfId="17" priority="19" operator="equal">
      <formula>"A"</formula>
    </cfRule>
  </conditionalFormatting>
  <conditionalFormatting sqref="H321:H333">
    <cfRule type="cellIs" dxfId="16" priority="16" operator="equal">
      <formula>"X"</formula>
    </cfRule>
    <cfRule type="cellIs" dxfId="15" priority="17" operator="equal">
      <formula>"D"</formula>
    </cfRule>
  </conditionalFormatting>
  <conditionalFormatting sqref="I321:I333">
    <cfRule type="cellIs" dxfId="14" priority="14" operator="equal">
      <formula>"X"</formula>
    </cfRule>
    <cfRule type="cellIs" dxfId="13" priority="15" operator="equal">
      <formula>"AB"</formula>
    </cfRule>
  </conditionalFormatting>
  <conditionalFormatting sqref="G335:G345">
    <cfRule type="cellIs" dxfId="12" priority="12" operator="equal">
      <formula>"X"</formula>
    </cfRule>
    <cfRule type="cellIs" dxfId="11" priority="13" operator="equal">
      <formula>"A"</formula>
    </cfRule>
  </conditionalFormatting>
  <conditionalFormatting sqref="H335:H345">
    <cfRule type="cellIs" dxfId="10" priority="10" operator="equal">
      <formula>"X"</formula>
    </cfRule>
    <cfRule type="cellIs" dxfId="9" priority="11" operator="equal">
      <formula>"D"</formula>
    </cfRule>
  </conditionalFormatting>
  <conditionalFormatting sqref="I335:I345">
    <cfRule type="cellIs" dxfId="8" priority="8" operator="equal">
      <formula>"X"</formula>
    </cfRule>
    <cfRule type="cellIs" dxfId="7" priority="9" operator="equal">
      <formula>"AB"</formula>
    </cfRule>
  </conditionalFormatting>
  <conditionalFormatting sqref="K70:K84">
    <cfRule type="expression" dxfId="6" priority="7">
      <formula>M70=2</formula>
    </cfRule>
  </conditionalFormatting>
  <conditionalFormatting sqref="G70:G84">
    <cfRule type="cellIs" dxfId="5" priority="5" operator="equal">
      <formula>"X"</formula>
    </cfRule>
    <cfRule type="cellIs" dxfId="4" priority="6" operator="equal">
      <formula>"A"</formula>
    </cfRule>
  </conditionalFormatting>
  <conditionalFormatting sqref="H70:H84">
    <cfRule type="cellIs" dxfId="3" priority="3" operator="equal">
      <formula>"X"</formula>
    </cfRule>
    <cfRule type="cellIs" dxfId="2" priority="4" operator="equal">
      <formula>"D"</formula>
    </cfRule>
  </conditionalFormatting>
  <conditionalFormatting sqref="I70:I84">
    <cfRule type="cellIs" dxfId="1" priority="1" operator="equal">
      <formula>"X"</formula>
    </cfRule>
    <cfRule type="cellIs" dxfId="0" priority="2" operator="equal">
      <formula>"AB"</formula>
    </cfRule>
  </conditionalFormatting>
  <dataValidations disablePrompts="1" count="3">
    <dataValidation allowBlank="1" showInputMessage="1" showErrorMessage="1" promptTitle="Correo electrónico" prompt="Por favor digite el correo electrónico de su organización. No el de uso personal." sqref="F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xr:uid="{00000000-0002-0000-0200-000000000000}"/>
    <dataValidation type="textLength" operator="lessThan" allowBlank="1" showInputMessage="1" showErrorMessage="1" promptTitle="Justificación" prompt="Si su voto es &quot;En desacuerdo&quot;, por favor explique las razones su votación._x000a_Maximo 250 caracteres" sqref="K31:K68 K70:K94 K96:K136 K138:K188 K321:K333 K303:K319 K240:K301 K25:K29 K335:K345 K190:K207 K209:K238" xr:uid="{00000000-0002-0000-0200-000001000000}">
      <formula1>250</formula1>
    </dataValidation>
    <dataValidation type="list" allowBlank="1" showInputMessage="1" showErrorMessage="1" sqref="G25:I29 G31:I68 G70:I94 G96:I136 G138:I188 G190:I207 G209:I238 G240:I301 G303:I319 G321:I333 G335:I345" xr:uid="{9C649167-5261-4F76-BF88-30FF4CCCDD2F}">
      <formula1>Valida</formula1>
    </dataValidation>
  </dataValidations>
  <pageMargins left="0.7" right="0.7" top="0.75" bottom="0.75" header="0.3" footer="0.3"/>
  <pageSetup paperSize="9" orientation="portrait" r:id="rId1"/>
  <ignoredErrors>
    <ignoredError sqref="K25:K29 K67:K68 K99 K95:K97 K301 K332:K333 K319:K323 K335:K345 K31:K35 K137:K157 K188:K203 K207 K239:K271 K303:K304 K85 K70:K84 K86:K94"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G327"/>
  <sheetViews>
    <sheetView showGridLines="0" showRowColHeaders="0" workbookViewId="0">
      <pane ySplit="5" topLeftCell="A6" activePane="bottomLeft" state="frozen"/>
      <selection pane="bottomLeft" activeCell="A6" sqref="A6"/>
    </sheetView>
  </sheetViews>
  <sheetFormatPr baseColWidth="10" defaultRowHeight="12.75" x14ac:dyDescent="0.2"/>
  <cols>
    <col min="1" max="1" width="1.7109375" style="5" customWidth="1"/>
    <col min="2" max="2" width="15.7109375" style="4" bestFit="1" customWidth="1"/>
    <col min="3" max="3" width="48.7109375" style="8" customWidth="1"/>
    <col min="4" max="4" width="14.5703125" style="11" customWidth="1"/>
    <col min="5" max="5" width="32.7109375" style="13" customWidth="1"/>
    <col min="6" max="6" width="18.5703125" style="12" customWidth="1"/>
    <col min="7" max="7" width="16.7109375" style="13" customWidth="1"/>
    <col min="8" max="16384" width="11.42578125" style="5"/>
  </cols>
  <sheetData>
    <row r="1" spans="2:7" ht="3.95" customHeight="1" x14ac:dyDescent="0.2">
      <c r="E1" s="11"/>
    </row>
    <row r="2" spans="2:7" ht="30" customHeight="1" x14ac:dyDescent="0.2">
      <c r="B2" s="84" t="s">
        <v>498</v>
      </c>
      <c r="C2" s="85"/>
      <c r="D2" s="86"/>
      <c r="E2" s="86"/>
      <c r="F2" s="86"/>
      <c r="G2" s="85"/>
    </row>
    <row r="3" spans="2:7" ht="3.95" customHeight="1" x14ac:dyDescent="0.2">
      <c r="E3" s="11"/>
    </row>
    <row r="4" spans="2:7" ht="35.1" customHeight="1" x14ac:dyDescent="0.2">
      <c r="B4" s="195" t="s">
        <v>518</v>
      </c>
      <c r="C4" s="196"/>
      <c r="D4" s="196"/>
      <c r="E4" s="196"/>
      <c r="F4" s="196"/>
      <c r="G4" s="196"/>
    </row>
    <row r="5" spans="2:7" ht="30" customHeight="1" x14ac:dyDescent="0.2">
      <c r="B5" s="87" t="s">
        <v>485</v>
      </c>
      <c r="C5" s="6" t="s">
        <v>486</v>
      </c>
      <c r="D5" s="6" t="s">
        <v>499</v>
      </c>
      <c r="E5" s="6" t="s">
        <v>520</v>
      </c>
      <c r="F5" s="88" t="s">
        <v>620</v>
      </c>
      <c r="G5" s="6" t="s">
        <v>519</v>
      </c>
    </row>
    <row r="6" spans="2:7" x14ac:dyDescent="0.2">
      <c r="B6" s="119" t="s">
        <v>507</v>
      </c>
      <c r="C6" s="120"/>
      <c r="D6" s="121"/>
      <c r="E6" s="121"/>
      <c r="F6" s="122"/>
      <c r="G6" s="120"/>
    </row>
    <row r="7" spans="2:7" ht="45" customHeight="1" x14ac:dyDescent="0.2">
      <c r="B7" s="117" t="s">
        <v>523</v>
      </c>
      <c r="C7" s="89" t="s">
        <v>524</v>
      </c>
      <c r="D7" s="90" t="s">
        <v>525</v>
      </c>
      <c r="E7" s="115" t="s">
        <v>526</v>
      </c>
      <c r="F7" s="91">
        <v>37160</v>
      </c>
      <c r="G7" s="92" t="s">
        <v>527</v>
      </c>
    </row>
    <row r="8" spans="2:7" ht="30" customHeight="1" x14ac:dyDescent="0.2">
      <c r="B8" s="118" t="s">
        <v>528</v>
      </c>
      <c r="C8" s="93" t="s">
        <v>529</v>
      </c>
      <c r="D8" s="94" t="s">
        <v>525</v>
      </c>
      <c r="E8" s="116" t="s">
        <v>526</v>
      </c>
      <c r="F8" s="95">
        <v>37041</v>
      </c>
      <c r="G8" s="96" t="s">
        <v>527</v>
      </c>
    </row>
    <row r="9" spans="2:7" ht="30" customHeight="1" x14ac:dyDescent="0.2">
      <c r="B9" s="117" t="s">
        <v>530</v>
      </c>
      <c r="C9" s="89" t="s">
        <v>531</v>
      </c>
      <c r="D9" s="90" t="s">
        <v>500</v>
      </c>
      <c r="E9" s="115" t="s">
        <v>532</v>
      </c>
      <c r="F9" s="91">
        <v>29530</v>
      </c>
      <c r="G9" s="92" t="s">
        <v>527</v>
      </c>
    </row>
    <row r="10" spans="2:7" ht="20.100000000000001" customHeight="1" x14ac:dyDescent="0.2">
      <c r="B10" s="118" t="s">
        <v>533</v>
      </c>
      <c r="C10" s="93" t="s">
        <v>534</v>
      </c>
      <c r="D10" s="94" t="s">
        <v>525</v>
      </c>
      <c r="E10" s="116" t="s">
        <v>535</v>
      </c>
      <c r="F10" s="95">
        <v>33212</v>
      </c>
      <c r="G10" s="96" t="s">
        <v>527</v>
      </c>
    </row>
    <row r="11" spans="2:7" ht="30" customHeight="1" x14ac:dyDescent="0.2">
      <c r="B11" s="117" t="s">
        <v>536</v>
      </c>
      <c r="C11" s="89" t="s">
        <v>537</v>
      </c>
      <c r="D11" s="90" t="s">
        <v>525</v>
      </c>
      <c r="E11" s="115" t="s">
        <v>538</v>
      </c>
      <c r="F11" s="91">
        <v>27808</v>
      </c>
      <c r="G11" s="92" t="s">
        <v>527</v>
      </c>
    </row>
    <row r="12" spans="2:7" x14ac:dyDescent="0.2">
      <c r="B12" s="119" t="s">
        <v>508</v>
      </c>
      <c r="C12" s="120"/>
      <c r="D12" s="121"/>
      <c r="E12" s="121"/>
      <c r="F12" s="122"/>
      <c r="G12" s="120"/>
    </row>
    <row r="13" spans="2:7" ht="20.100000000000001" customHeight="1" x14ac:dyDescent="0.2">
      <c r="B13" s="117" t="s">
        <v>539</v>
      </c>
      <c r="C13" s="89" t="s">
        <v>540</v>
      </c>
      <c r="D13" s="90" t="s">
        <v>525</v>
      </c>
      <c r="E13" s="115" t="s">
        <v>541</v>
      </c>
      <c r="F13" s="91">
        <v>33471</v>
      </c>
      <c r="G13" s="92" t="s">
        <v>527</v>
      </c>
    </row>
    <row r="14" spans="2:7" ht="20.100000000000001" customHeight="1" x14ac:dyDescent="0.2">
      <c r="B14" s="118" t="s">
        <v>542</v>
      </c>
      <c r="C14" s="93" t="s">
        <v>543</v>
      </c>
      <c r="D14" s="94" t="s">
        <v>525</v>
      </c>
      <c r="E14" s="116" t="s">
        <v>541</v>
      </c>
      <c r="F14" s="95">
        <v>30391</v>
      </c>
      <c r="G14" s="96" t="s">
        <v>527</v>
      </c>
    </row>
    <row r="15" spans="2:7" ht="20.100000000000001" customHeight="1" x14ac:dyDescent="0.2">
      <c r="B15" s="117" t="s">
        <v>544</v>
      </c>
      <c r="C15" s="89" t="s">
        <v>545</v>
      </c>
      <c r="D15" s="90" t="s">
        <v>525</v>
      </c>
      <c r="E15" s="115" t="s">
        <v>541</v>
      </c>
      <c r="F15" s="91">
        <v>27493</v>
      </c>
      <c r="G15" s="92" t="s">
        <v>527</v>
      </c>
    </row>
    <row r="16" spans="2:7" ht="30" customHeight="1" x14ac:dyDescent="0.2">
      <c r="B16" s="118" t="s">
        <v>546</v>
      </c>
      <c r="C16" s="93" t="s">
        <v>547</v>
      </c>
      <c r="D16" s="94" t="s">
        <v>525</v>
      </c>
      <c r="E16" s="116" t="s">
        <v>541</v>
      </c>
      <c r="F16" s="95">
        <v>27136</v>
      </c>
      <c r="G16" s="96" t="s">
        <v>527</v>
      </c>
    </row>
    <row r="17" spans="2:7" ht="30" customHeight="1" x14ac:dyDescent="0.2">
      <c r="B17" s="117" t="s">
        <v>548</v>
      </c>
      <c r="C17" s="89" t="s">
        <v>549</v>
      </c>
      <c r="D17" s="90" t="s">
        <v>525</v>
      </c>
      <c r="E17" s="115" t="s">
        <v>541</v>
      </c>
      <c r="F17" s="91">
        <v>27136</v>
      </c>
      <c r="G17" s="92" t="s">
        <v>527</v>
      </c>
    </row>
    <row r="18" spans="2:7" ht="30" customHeight="1" x14ac:dyDescent="0.2">
      <c r="B18" s="118" t="s">
        <v>550</v>
      </c>
      <c r="C18" s="93" t="s">
        <v>551</v>
      </c>
      <c r="D18" s="94" t="s">
        <v>500</v>
      </c>
      <c r="E18" s="116" t="s">
        <v>541</v>
      </c>
      <c r="F18" s="95">
        <v>27290</v>
      </c>
      <c r="G18" s="96" t="s">
        <v>527</v>
      </c>
    </row>
    <row r="19" spans="2:7" ht="30" customHeight="1" x14ac:dyDescent="0.2">
      <c r="B19" s="117" t="s">
        <v>552</v>
      </c>
      <c r="C19" s="89" t="s">
        <v>553</v>
      </c>
      <c r="D19" s="90" t="s">
        <v>525</v>
      </c>
      <c r="E19" s="115" t="s">
        <v>554</v>
      </c>
      <c r="F19" s="91">
        <v>33471</v>
      </c>
      <c r="G19" s="92" t="s">
        <v>527</v>
      </c>
    </row>
    <row r="20" spans="2:7" ht="30" customHeight="1" x14ac:dyDescent="0.2">
      <c r="B20" s="125" t="s">
        <v>555</v>
      </c>
      <c r="C20" s="126" t="s">
        <v>556</v>
      </c>
      <c r="D20" s="127" t="s">
        <v>525</v>
      </c>
      <c r="E20" s="128" t="s">
        <v>554</v>
      </c>
      <c r="F20" s="129">
        <v>33471</v>
      </c>
      <c r="G20" s="130" t="s">
        <v>527</v>
      </c>
    </row>
    <row r="21" spans="2:7" ht="45" customHeight="1" x14ac:dyDescent="0.2">
      <c r="B21" s="117" t="s">
        <v>557</v>
      </c>
      <c r="C21" s="89" t="s">
        <v>558</v>
      </c>
      <c r="D21" s="90" t="s">
        <v>525</v>
      </c>
      <c r="E21" s="115" t="s">
        <v>554</v>
      </c>
      <c r="F21" s="91">
        <v>33436</v>
      </c>
      <c r="G21" s="92" t="s">
        <v>527</v>
      </c>
    </row>
    <row r="22" spans="2:7" ht="30" customHeight="1" x14ac:dyDescent="0.2">
      <c r="B22" s="125" t="s">
        <v>559</v>
      </c>
      <c r="C22" s="126" t="s">
        <v>560</v>
      </c>
      <c r="D22" s="127" t="s">
        <v>525</v>
      </c>
      <c r="E22" s="128" t="s">
        <v>554</v>
      </c>
      <c r="F22" s="129">
        <v>33436</v>
      </c>
      <c r="G22" s="130" t="s">
        <v>527</v>
      </c>
    </row>
    <row r="23" spans="2:7" ht="30" customHeight="1" x14ac:dyDescent="0.2">
      <c r="B23" s="117" t="s">
        <v>561</v>
      </c>
      <c r="C23" s="89" t="s">
        <v>562</v>
      </c>
      <c r="D23" s="90" t="s">
        <v>525</v>
      </c>
      <c r="E23" s="115" t="s">
        <v>554</v>
      </c>
      <c r="F23" s="91">
        <v>27542</v>
      </c>
      <c r="G23" s="92" t="s">
        <v>527</v>
      </c>
    </row>
    <row r="24" spans="2:7" ht="30" customHeight="1" x14ac:dyDescent="0.2">
      <c r="B24" s="125" t="s">
        <v>563</v>
      </c>
      <c r="C24" s="126" t="s">
        <v>564</v>
      </c>
      <c r="D24" s="127" t="s">
        <v>525</v>
      </c>
      <c r="E24" s="128" t="s">
        <v>554</v>
      </c>
      <c r="F24" s="129">
        <v>27268</v>
      </c>
      <c r="G24" s="130" t="s">
        <v>527</v>
      </c>
    </row>
    <row r="25" spans="2:7" ht="20.100000000000001" customHeight="1" x14ac:dyDescent="0.2">
      <c r="B25" s="117" t="s">
        <v>565</v>
      </c>
      <c r="C25" s="89" t="s">
        <v>566</v>
      </c>
      <c r="D25" s="90" t="s">
        <v>525</v>
      </c>
      <c r="E25" s="115" t="s">
        <v>554</v>
      </c>
      <c r="F25" s="91">
        <v>27542</v>
      </c>
      <c r="G25" s="92" t="s">
        <v>527</v>
      </c>
    </row>
    <row r="26" spans="2:7" ht="30" customHeight="1" x14ac:dyDescent="0.2">
      <c r="B26" s="125" t="s">
        <v>567</v>
      </c>
      <c r="C26" s="126" t="s">
        <v>568</v>
      </c>
      <c r="D26" s="127" t="s">
        <v>525</v>
      </c>
      <c r="E26" s="128" t="s">
        <v>554</v>
      </c>
      <c r="F26" s="129">
        <v>27528</v>
      </c>
      <c r="G26" s="130" t="s">
        <v>527</v>
      </c>
    </row>
    <row r="27" spans="2:7" ht="30" customHeight="1" x14ac:dyDescent="0.2">
      <c r="B27" s="117" t="s">
        <v>569</v>
      </c>
      <c r="C27" s="89" t="s">
        <v>570</v>
      </c>
      <c r="D27" s="90" t="s">
        <v>525</v>
      </c>
      <c r="E27" s="115" t="s">
        <v>554</v>
      </c>
      <c r="F27" s="91">
        <v>27164</v>
      </c>
      <c r="G27" s="92" t="s">
        <v>527</v>
      </c>
    </row>
    <row r="28" spans="2:7" ht="30" customHeight="1" x14ac:dyDescent="0.2">
      <c r="B28" s="125" t="s">
        <v>571</v>
      </c>
      <c r="C28" s="126" t="s">
        <v>572</v>
      </c>
      <c r="D28" s="127" t="s">
        <v>525</v>
      </c>
      <c r="E28" s="128" t="s">
        <v>554</v>
      </c>
      <c r="F28" s="129">
        <v>28452</v>
      </c>
      <c r="G28" s="130" t="s">
        <v>527</v>
      </c>
    </row>
    <row r="29" spans="2:7" ht="30" customHeight="1" x14ac:dyDescent="0.2">
      <c r="B29" s="117" t="s">
        <v>573</v>
      </c>
      <c r="C29" s="89" t="s">
        <v>574</v>
      </c>
      <c r="D29" s="90" t="s">
        <v>525</v>
      </c>
      <c r="E29" s="115" t="s">
        <v>554</v>
      </c>
      <c r="F29" s="91">
        <v>28452</v>
      </c>
      <c r="G29" s="92" t="s">
        <v>527</v>
      </c>
    </row>
    <row r="30" spans="2:7" ht="30" customHeight="1" x14ac:dyDescent="0.2">
      <c r="B30" s="125" t="s">
        <v>575</v>
      </c>
      <c r="C30" s="126" t="s">
        <v>576</v>
      </c>
      <c r="D30" s="127" t="s">
        <v>525</v>
      </c>
      <c r="E30" s="128" t="s">
        <v>554</v>
      </c>
      <c r="F30" s="129">
        <v>28452</v>
      </c>
      <c r="G30" s="130" t="s">
        <v>527</v>
      </c>
    </row>
    <row r="31" spans="2:7" ht="30" customHeight="1" x14ac:dyDescent="0.2">
      <c r="B31" s="117" t="s">
        <v>577</v>
      </c>
      <c r="C31" s="89" t="s">
        <v>578</v>
      </c>
      <c r="D31" s="90" t="s">
        <v>525</v>
      </c>
      <c r="E31" s="115" t="s">
        <v>554</v>
      </c>
      <c r="F31" s="91">
        <v>28319</v>
      </c>
      <c r="G31" s="92" t="s">
        <v>527</v>
      </c>
    </row>
    <row r="32" spans="2:7" ht="30" customHeight="1" x14ac:dyDescent="0.2">
      <c r="B32" s="125" t="s">
        <v>579</v>
      </c>
      <c r="C32" s="126" t="s">
        <v>580</v>
      </c>
      <c r="D32" s="127" t="s">
        <v>525</v>
      </c>
      <c r="E32" s="128" t="s">
        <v>554</v>
      </c>
      <c r="F32" s="129">
        <v>28319</v>
      </c>
      <c r="G32" s="130" t="s">
        <v>527</v>
      </c>
    </row>
    <row r="33" spans="2:7" ht="30" customHeight="1" x14ac:dyDescent="0.2">
      <c r="B33" s="117" t="s">
        <v>581</v>
      </c>
      <c r="C33" s="89" t="s">
        <v>582</v>
      </c>
      <c r="D33" s="90" t="s">
        <v>525</v>
      </c>
      <c r="E33" s="115" t="s">
        <v>554</v>
      </c>
      <c r="F33" s="91">
        <v>27633</v>
      </c>
      <c r="G33" s="92" t="s">
        <v>527</v>
      </c>
    </row>
    <row r="34" spans="2:7" ht="20.100000000000001" customHeight="1" x14ac:dyDescent="0.2">
      <c r="B34" s="125" t="s">
        <v>583</v>
      </c>
      <c r="C34" s="126" t="s">
        <v>584</v>
      </c>
      <c r="D34" s="127" t="s">
        <v>525</v>
      </c>
      <c r="E34" s="128" t="s">
        <v>585</v>
      </c>
      <c r="F34" s="129">
        <v>36488</v>
      </c>
      <c r="G34" s="130" t="s">
        <v>527</v>
      </c>
    </row>
    <row r="35" spans="2:7" ht="20.100000000000001" customHeight="1" x14ac:dyDescent="0.2">
      <c r="B35" s="117" t="s">
        <v>586</v>
      </c>
      <c r="C35" s="89" t="s">
        <v>587</v>
      </c>
      <c r="D35" s="90" t="s">
        <v>525</v>
      </c>
      <c r="E35" s="115" t="s">
        <v>585</v>
      </c>
      <c r="F35" s="91">
        <v>36488</v>
      </c>
      <c r="G35" s="92" t="s">
        <v>527</v>
      </c>
    </row>
    <row r="36" spans="2:7" ht="20.100000000000001" customHeight="1" x14ac:dyDescent="0.2">
      <c r="B36" s="125" t="s">
        <v>588</v>
      </c>
      <c r="C36" s="126" t="s">
        <v>589</v>
      </c>
      <c r="D36" s="127" t="s">
        <v>525</v>
      </c>
      <c r="E36" s="128" t="s">
        <v>585</v>
      </c>
      <c r="F36" s="129">
        <v>36488</v>
      </c>
      <c r="G36" s="130" t="s">
        <v>527</v>
      </c>
    </row>
    <row r="37" spans="2:7" ht="45" customHeight="1" x14ac:dyDescent="0.2">
      <c r="B37" s="117" t="s">
        <v>590</v>
      </c>
      <c r="C37" s="89" t="s">
        <v>591</v>
      </c>
      <c r="D37" s="90" t="s">
        <v>525</v>
      </c>
      <c r="E37" s="115" t="s">
        <v>592</v>
      </c>
      <c r="F37" s="91">
        <v>33618</v>
      </c>
      <c r="G37" s="92" t="s">
        <v>527</v>
      </c>
    </row>
    <row r="38" spans="2:7" ht="30" customHeight="1" x14ac:dyDescent="0.2">
      <c r="B38" s="125" t="s">
        <v>593</v>
      </c>
      <c r="C38" s="126" t="s">
        <v>594</v>
      </c>
      <c r="D38" s="127" t="s">
        <v>500</v>
      </c>
      <c r="E38" s="128" t="s">
        <v>592</v>
      </c>
      <c r="F38" s="129">
        <v>33898</v>
      </c>
      <c r="G38" s="130" t="s">
        <v>527</v>
      </c>
    </row>
    <row r="39" spans="2:7" ht="30" customHeight="1" x14ac:dyDescent="0.2">
      <c r="B39" s="117" t="s">
        <v>595</v>
      </c>
      <c r="C39" s="89" t="s">
        <v>596</v>
      </c>
      <c r="D39" s="90" t="s">
        <v>525</v>
      </c>
      <c r="E39" s="115" t="s">
        <v>592</v>
      </c>
      <c r="F39" s="91">
        <v>33499</v>
      </c>
      <c r="G39" s="92" t="s">
        <v>527</v>
      </c>
    </row>
    <row r="40" spans="2:7" ht="30" customHeight="1" x14ac:dyDescent="0.2">
      <c r="B40" s="125" t="s">
        <v>597</v>
      </c>
      <c r="C40" s="126" t="s">
        <v>598</v>
      </c>
      <c r="D40" s="127" t="s">
        <v>525</v>
      </c>
      <c r="E40" s="128" t="s">
        <v>592</v>
      </c>
      <c r="F40" s="129">
        <v>33436</v>
      </c>
      <c r="G40" s="130" t="s">
        <v>527</v>
      </c>
    </row>
    <row r="41" spans="2:7" ht="30" customHeight="1" x14ac:dyDescent="0.2">
      <c r="B41" s="117" t="s">
        <v>599</v>
      </c>
      <c r="C41" s="89" t="s">
        <v>600</v>
      </c>
      <c r="D41" s="90" t="s">
        <v>525</v>
      </c>
      <c r="E41" s="115" t="s">
        <v>592</v>
      </c>
      <c r="F41" s="91">
        <v>32813</v>
      </c>
      <c r="G41" s="92" t="s">
        <v>527</v>
      </c>
    </row>
    <row r="42" spans="2:7" ht="45" customHeight="1" x14ac:dyDescent="0.2">
      <c r="B42" s="125" t="s">
        <v>601</v>
      </c>
      <c r="C42" s="126" t="s">
        <v>602</v>
      </c>
      <c r="D42" s="127" t="s">
        <v>525</v>
      </c>
      <c r="E42" s="128" t="s">
        <v>592</v>
      </c>
      <c r="F42" s="129">
        <v>32813</v>
      </c>
      <c r="G42" s="130" t="s">
        <v>527</v>
      </c>
    </row>
    <row r="43" spans="2:7" ht="30" customHeight="1" x14ac:dyDescent="0.2">
      <c r="B43" s="117" t="s">
        <v>603</v>
      </c>
      <c r="C43" s="89" t="s">
        <v>604</v>
      </c>
      <c r="D43" s="90" t="s">
        <v>525</v>
      </c>
      <c r="E43" s="115" t="s">
        <v>592</v>
      </c>
      <c r="F43" s="91">
        <v>32813</v>
      </c>
      <c r="G43" s="92" t="s">
        <v>527</v>
      </c>
    </row>
    <row r="44" spans="2:7" ht="30" customHeight="1" x14ac:dyDescent="0.2">
      <c r="B44" s="125" t="s">
        <v>605</v>
      </c>
      <c r="C44" s="126" t="s">
        <v>606</v>
      </c>
      <c r="D44" s="127" t="s">
        <v>525</v>
      </c>
      <c r="E44" s="128" t="s">
        <v>592</v>
      </c>
      <c r="F44" s="129">
        <v>32813</v>
      </c>
      <c r="G44" s="130" t="s">
        <v>527</v>
      </c>
    </row>
    <row r="45" spans="2:7" ht="20.100000000000001" customHeight="1" x14ac:dyDescent="0.2">
      <c r="B45" s="117" t="s">
        <v>607</v>
      </c>
      <c r="C45" s="89" t="s">
        <v>608</v>
      </c>
      <c r="D45" s="90" t="s">
        <v>525</v>
      </c>
      <c r="E45" s="115" t="s">
        <v>592</v>
      </c>
      <c r="F45" s="91">
        <v>25869</v>
      </c>
      <c r="G45" s="92" t="s">
        <v>527</v>
      </c>
    </row>
    <row r="46" spans="2:7" ht="30" customHeight="1" x14ac:dyDescent="0.2">
      <c r="B46" s="125" t="s">
        <v>609</v>
      </c>
      <c r="C46" s="126" t="s">
        <v>610</v>
      </c>
      <c r="D46" s="127" t="s">
        <v>525</v>
      </c>
      <c r="E46" s="128" t="s">
        <v>611</v>
      </c>
      <c r="F46" s="129">
        <v>35634</v>
      </c>
      <c r="G46" s="130" t="s">
        <v>527</v>
      </c>
    </row>
    <row r="47" spans="2:7" ht="20.100000000000001" customHeight="1" x14ac:dyDescent="0.2">
      <c r="B47" s="117" t="s">
        <v>612</v>
      </c>
      <c r="C47" s="89" t="s">
        <v>613</v>
      </c>
      <c r="D47" s="90" t="s">
        <v>525</v>
      </c>
      <c r="E47" s="115" t="s">
        <v>611</v>
      </c>
      <c r="F47" s="91">
        <v>34136</v>
      </c>
      <c r="G47" s="92" t="s">
        <v>527</v>
      </c>
    </row>
    <row r="48" spans="2:7" ht="20.100000000000001" customHeight="1" x14ac:dyDescent="0.2">
      <c r="B48" s="125" t="s">
        <v>614</v>
      </c>
      <c r="C48" s="126" t="s">
        <v>615</v>
      </c>
      <c r="D48" s="127" t="s">
        <v>525</v>
      </c>
      <c r="E48" s="128" t="s">
        <v>611</v>
      </c>
      <c r="F48" s="129">
        <v>34045</v>
      </c>
      <c r="G48" s="130" t="s">
        <v>527</v>
      </c>
    </row>
    <row r="49" spans="2:7" ht="20.100000000000001" customHeight="1" x14ac:dyDescent="0.2">
      <c r="B49" s="117" t="s">
        <v>616</v>
      </c>
      <c r="C49" s="89" t="s">
        <v>617</v>
      </c>
      <c r="D49" s="90" t="s">
        <v>525</v>
      </c>
      <c r="E49" s="115" t="s">
        <v>611</v>
      </c>
      <c r="F49" s="91">
        <v>33898</v>
      </c>
      <c r="G49" s="92" t="s">
        <v>527</v>
      </c>
    </row>
    <row r="50" spans="2:7" ht="30" customHeight="1" x14ac:dyDescent="0.2">
      <c r="B50" s="125" t="s">
        <v>618</v>
      </c>
      <c r="C50" s="126" t="s">
        <v>619</v>
      </c>
      <c r="D50" s="127" t="s">
        <v>525</v>
      </c>
      <c r="E50" s="128" t="s">
        <v>611</v>
      </c>
      <c r="F50" s="129">
        <v>33926</v>
      </c>
      <c r="G50" s="130" t="s">
        <v>527</v>
      </c>
    </row>
    <row r="51" spans="2:7" x14ac:dyDescent="0.2">
      <c r="B51" s="119" t="s">
        <v>509</v>
      </c>
      <c r="C51" s="120"/>
      <c r="D51" s="121"/>
      <c r="E51" s="121"/>
      <c r="F51" s="122"/>
      <c r="G51" s="120"/>
    </row>
    <row r="52" spans="2:7" ht="25.5" x14ac:dyDescent="0.2">
      <c r="B52" s="197" t="s">
        <v>1233</v>
      </c>
      <c r="C52" s="198" t="s">
        <v>1234</v>
      </c>
      <c r="D52" s="90" t="s">
        <v>525</v>
      </c>
      <c r="E52" s="199" t="s">
        <v>1235</v>
      </c>
      <c r="F52" s="200">
        <v>27514</v>
      </c>
      <c r="G52" s="92" t="s">
        <v>527</v>
      </c>
    </row>
    <row r="53" spans="2:7" x14ac:dyDescent="0.2">
      <c r="B53" s="201" t="s">
        <v>1236</v>
      </c>
      <c r="C53" s="202" t="s">
        <v>1237</v>
      </c>
      <c r="D53" s="94" t="s">
        <v>525</v>
      </c>
      <c r="E53" s="203" t="s">
        <v>1235</v>
      </c>
      <c r="F53" s="204">
        <v>26590</v>
      </c>
      <c r="G53" s="96" t="s">
        <v>527</v>
      </c>
    </row>
    <row r="54" spans="2:7" ht="25.5" x14ac:dyDescent="0.2">
      <c r="B54" s="197" t="s">
        <v>1238</v>
      </c>
      <c r="C54" s="198" t="s">
        <v>1239</v>
      </c>
      <c r="D54" s="90" t="s">
        <v>525</v>
      </c>
      <c r="E54" s="199" t="s">
        <v>1235</v>
      </c>
      <c r="F54" s="200">
        <v>28333</v>
      </c>
      <c r="G54" s="92" t="s">
        <v>527</v>
      </c>
    </row>
    <row r="55" spans="2:7" ht="25.5" x14ac:dyDescent="0.2">
      <c r="B55" s="201" t="s">
        <v>1240</v>
      </c>
      <c r="C55" s="202" t="s">
        <v>1241</v>
      </c>
      <c r="D55" s="94" t="s">
        <v>525</v>
      </c>
      <c r="E55" s="203" t="s">
        <v>1235</v>
      </c>
      <c r="F55" s="204">
        <v>27717</v>
      </c>
      <c r="G55" s="96" t="s">
        <v>527</v>
      </c>
    </row>
    <row r="56" spans="2:7" x14ac:dyDescent="0.2">
      <c r="B56" s="197" t="s">
        <v>1242</v>
      </c>
      <c r="C56" s="198" t="s">
        <v>1243</v>
      </c>
      <c r="D56" s="90" t="s">
        <v>500</v>
      </c>
      <c r="E56" s="199" t="s">
        <v>1235</v>
      </c>
      <c r="F56" s="200">
        <v>32240</v>
      </c>
      <c r="G56" s="92" t="s">
        <v>527</v>
      </c>
    </row>
    <row r="57" spans="2:7" ht="25.5" x14ac:dyDescent="0.2">
      <c r="B57" s="201" t="s">
        <v>1244</v>
      </c>
      <c r="C57" s="202" t="s">
        <v>1245</v>
      </c>
      <c r="D57" s="94" t="s">
        <v>525</v>
      </c>
      <c r="E57" s="203" t="s">
        <v>1235</v>
      </c>
      <c r="F57" s="204">
        <v>32113</v>
      </c>
      <c r="G57" s="96" t="s">
        <v>527</v>
      </c>
    </row>
    <row r="58" spans="2:7" ht="25.5" x14ac:dyDescent="0.2">
      <c r="B58" s="197" t="s">
        <v>1246</v>
      </c>
      <c r="C58" s="198" t="s">
        <v>1247</v>
      </c>
      <c r="D58" s="90" t="s">
        <v>525</v>
      </c>
      <c r="E58" s="199" t="s">
        <v>1235</v>
      </c>
      <c r="F58" s="200">
        <v>31672</v>
      </c>
      <c r="G58" s="92" t="s">
        <v>527</v>
      </c>
    </row>
    <row r="59" spans="2:7" ht="25.5" x14ac:dyDescent="0.2">
      <c r="B59" s="201" t="s">
        <v>1248</v>
      </c>
      <c r="C59" s="202" t="s">
        <v>1249</v>
      </c>
      <c r="D59" s="94" t="s">
        <v>525</v>
      </c>
      <c r="E59" s="203" t="s">
        <v>1235</v>
      </c>
      <c r="F59" s="204">
        <v>31672</v>
      </c>
      <c r="G59" s="96" t="s">
        <v>527</v>
      </c>
    </row>
    <row r="60" spans="2:7" ht="25.5" x14ac:dyDescent="0.2">
      <c r="B60" s="197" t="s">
        <v>1250</v>
      </c>
      <c r="C60" s="198" t="s">
        <v>1251</v>
      </c>
      <c r="D60" s="90" t="s">
        <v>525</v>
      </c>
      <c r="E60" s="199" t="s">
        <v>1235</v>
      </c>
      <c r="F60" s="200">
        <v>31357</v>
      </c>
      <c r="G60" s="92" t="s">
        <v>527</v>
      </c>
    </row>
    <row r="61" spans="2:7" ht="25.5" x14ac:dyDescent="0.2">
      <c r="B61" s="201" t="s">
        <v>1252</v>
      </c>
      <c r="C61" s="202" t="s">
        <v>1253</v>
      </c>
      <c r="D61" s="94" t="s">
        <v>525</v>
      </c>
      <c r="E61" s="203" t="s">
        <v>1235</v>
      </c>
      <c r="F61" s="204">
        <v>30622</v>
      </c>
      <c r="G61" s="96" t="s">
        <v>527</v>
      </c>
    </row>
    <row r="62" spans="2:7" ht="25.5" x14ac:dyDescent="0.2">
      <c r="B62" s="197" t="s">
        <v>1254</v>
      </c>
      <c r="C62" s="198" t="s">
        <v>1255</v>
      </c>
      <c r="D62" s="90" t="s">
        <v>500</v>
      </c>
      <c r="E62" s="199" t="s">
        <v>1235</v>
      </c>
      <c r="F62" s="200">
        <v>32463</v>
      </c>
      <c r="G62" s="92" t="s">
        <v>527</v>
      </c>
    </row>
    <row r="63" spans="2:7" ht="38.25" x14ac:dyDescent="0.2">
      <c r="B63" s="201" t="s">
        <v>1256</v>
      </c>
      <c r="C63" s="202" t="s">
        <v>1257</v>
      </c>
      <c r="D63" s="94" t="s">
        <v>525</v>
      </c>
      <c r="E63" s="203" t="s">
        <v>1235</v>
      </c>
      <c r="F63" s="204">
        <v>26940</v>
      </c>
      <c r="G63" s="96" t="s">
        <v>527</v>
      </c>
    </row>
    <row r="64" spans="2:7" x14ac:dyDescent="0.2">
      <c r="B64" s="197" t="s">
        <v>1258</v>
      </c>
      <c r="C64" s="198" t="s">
        <v>1259</v>
      </c>
      <c r="D64" s="90" t="s">
        <v>525</v>
      </c>
      <c r="E64" s="199" t="s">
        <v>1235</v>
      </c>
      <c r="F64" s="200">
        <v>26618</v>
      </c>
      <c r="G64" s="92" t="s">
        <v>527</v>
      </c>
    </row>
    <row r="65" spans="2:7" x14ac:dyDescent="0.2">
      <c r="B65" s="201" t="s">
        <v>1260</v>
      </c>
      <c r="C65" s="202" t="s">
        <v>1261</v>
      </c>
      <c r="D65" s="94" t="s">
        <v>525</v>
      </c>
      <c r="E65" s="203" t="s">
        <v>1235</v>
      </c>
      <c r="F65" s="204">
        <v>26618</v>
      </c>
      <c r="G65" s="96" t="s">
        <v>527</v>
      </c>
    </row>
    <row r="66" spans="2:7" x14ac:dyDescent="0.2">
      <c r="B66" s="197" t="s">
        <v>1262</v>
      </c>
      <c r="C66" s="198" t="s">
        <v>1263</v>
      </c>
      <c r="D66" s="90" t="s">
        <v>525</v>
      </c>
      <c r="E66" s="199" t="s">
        <v>1235</v>
      </c>
      <c r="F66" s="200">
        <v>26737</v>
      </c>
      <c r="G66" s="92" t="s">
        <v>527</v>
      </c>
    </row>
    <row r="67" spans="2:7" ht="30" customHeight="1" x14ac:dyDescent="0.2">
      <c r="B67" s="118" t="s">
        <v>621</v>
      </c>
      <c r="C67" s="93" t="s">
        <v>622</v>
      </c>
      <c r="D67" s="94" t="s">
        <v>525</v>
      </c>
      <c r="E67" s="116" t="s">
        <v>623</v>
      </c>
      <c r="F67" s="95">
        <v>34990</v>
      </c>
      <c r="G67" s="96" t="s">
        <v>527</v>
      </c>
    </row>
    <row r="68" spans="2:7" ht="30" customHeight="1" x14ac:dyDescent="0.2">
      <c r="B68" s="117" t="s">
        <v>624</v>
      </c>
      <c r="C68" s="89" t="s">
        <v>625</v>
      </c>
      <c r="D68" s="90" t="s">
        <v>525</v>
      </c>
      <c r="E68" s="115" t="s">
        <v>623</v>
      </c>
      <c r="F68" s="91">
        <v>34990</v>
      </c>
      <c r="G68" s="92" t="s">
        <v>527</v>
      </c>
    </row>
    <row r="69" spans="2:7" ht="30" customHeight="1" x14ac:dyDescent="0.2">
      <c r="B69" s="118" t="s">
        <v>626</v>
      </c>
      <c r="C69" s="93" t="s">
        <v>627</v>
      </c>
      <c r="D69" s="94" t="s">
        <v>525</v>
      </c>
      <c r="E69" s="116" t="s">
        <v>623</v>
      </c>
      <c r="F69" s="95">
        <v>34990</v>
      </c>
      <c r="G69" s="96" t="s">
        <v>527</v>
      </c>
    </row>
    <row r="70" spans="2:7" ht="30" customHeight="1" x14ac:dyDescent="0.2">
      <c r="B70" s="117" t="s">
        <v>628</v>
      </c>
      <c r="C70" s="89" t="s">
        <v>629</v>
      </c>
      <c r="D70" s="90" t="s">
        <v>525</v>
      </c>
      <c r="E70" s="115" t="s">
        <v>623</v>
      </c>
      <c r="F70" s="91">
        <v>34990</v>
      </c>
      <c r="G70" s="92" t="s">
        <v>527</v>
      </c>
    </row>
    <row r="71" spans="2:7" ht="20.100000000000001" customHeight="1" x14ac:dyDescent="0.2">
      <c r="B71" s="118" t="s">
        <v>630</v>
      </c>
      <c r="C71" s="93" t="s">
        <v>631</v>
      </c>
      <c r="D71" s="94" t="s">
        <v>500</v>
      </c>
      <c r="E71" s="116" t="s">
        <v>623</v>
      </c>
      <c r="F71" s="95">
        <v>36096</v>
      </c>
      <c r="G71" s="96" t="s">
        <v>527</v>
      </c>
    </row>
    <row r="72" spans="2:7" ht="30" customHeight="1" x14ac:dyDescent="0.2">
      <c r="B72" s="117" t="s">
        <v>632</v>
      </c>
      <c r="C72" s="89" t="s">
        <v>633</v>
      </c>
      <c r="D72" s="90" t="s">
        <v>500</v>
      </c>
      <c r="E72" s="115" t="s">
        <v>623</v>
      </c>
      <c r="F72" s="91">
        <v>36096</v>
      </c>
      <c r="G72" s="92" t="s">
        <v>527</v>
      </c>
    </row>
    <row r="73" spans="2:7" ht="30" customHeight="1" x14ac:dyDescent="0.2">
      <c r="B73" s="118" t="s">
        <v>634</v>
      </c>
      <c r="C73" s="93" t="s">
        <v>635</v>
      </c>
      <c r="D73" s="94" t="s">
        <v>500</v>
      </c>
      <c r="E73" s="116" t="s">
        <v>623</v>
      </c>
      <c r="F73" s="95">
        <v>36033</v>
      </c>
      <c r="G73" s="96" t="s">
        <v>527</v>
      </c>
    </row>
    <row r="74" spans="2:7" ht="20.100000000000001" customHeight="1" x14ac:dyDescent="0.2">
      <c r="B74" s="117" t="s">
        <v>636</v>
      </c>
      <c r="C74" s="89" t="s">
        <v>637</v>
      </c>
      <c r="D74" s="90" t="s">
        <v>500</v>
      </c>
      <c r="E74" s="115" t="s">
        <v>623</v>
      </c>
      <c r="F74" s="91">
        <v>36061</v>
      </c>
      <c r="G74" s="92" t="s">
        <v>527</v>
      </c>
    </row>
    <row r="75" spans="2:7" ht="20.100000000000001" customHeight="1" x14ac:dyDescent="0.2">
      <c r="B75" s="118" t="s">
        <v>638</v>
      </c>
      <c r="C75" s="93" t="s">
        <v>639</v>
      </c>
      <c r="D75" s="94" t="s">
        <v>525</v>
      </c>
      <c r="E75" s="116" t="s">
        <v>623</v>
      </c>
      <c r="F75" s="95">
        <v>32407</v>
      </c>
      <c r="G75" s="96" t="s">
        <v>527</v>
      </c>
    </row>
    <row r="76" spans="2:7" ht="20.100000000000001" customHeight="1" x14ac:dyDescent="0.2">
      <c r="B76" s="117" t="s">
        <v>640</v>
      </c>
      <c r="C76" s="89" t="s">
        <v>641</v>
      </c>
      <c r="D76" s="90" t="s">
        <v>525</v>
      </c>
      <c r="E76" s="115" t="s">
        <v>642</v>
      </c>
      <c r="F76" s="91">
        <v>31672</v>
      </c>
      <c r="G76" s="92" t="s">
        <v>527</v>
      </c>
    </row>
    <row r="77" spans="2:7" x14ac:dyDescent="0.2">
      <c r="B77" s="119" t="s">
        <v>510</v>
      </c>
      <c r="C77" s="120"/>
      <c r="D77" s="121"/>
      <c r="E77" s="121"/>
      <c r="F77" s="122"/>
      <c r="G77" s="120"/>
    </row>
    <row r="78" spans="2:7" ht="20.100000000000001" customHeight="1" x14ac:dyDescent="0.2">
      <c r="B78" s="117" t="s">
        <v>643</v>
      </c>
      <c r="C78" s="89" t="s">
        <v>644</v>
      </c>
      <c r="D78" s="90" t="s">
        <v>525</v>
      </c>
      <c r="E78" s="90" t="s">
        <v>645</v>
      </c>
      <c r="F78" s="91">
        <v>29390</v>
      </c>
      <c r="G78" s="92" t="s">
        <v>527</v>
      </c>
    </row>
    <row r="79" spans="2:7" ht="45" customHeight="1" x14ac:dyDescent="0.2">
      <c r="B79" s="118" t="s">
        <v>646</v>
      </c>
      <c r="C79" s="93" t="s">
        <v>647</v>
      </c>
      <c r="D79" s="94" t="s">
        <v>525</v>
      </c>
      <c r="E79" s="94" t="s">
        <v>645</v>
      </c>
      <c r="F79" s="95">
        <v>29348</v>
      </c>
      <c r="G79" s="96" t="s">
        <v>527</v>
      </c>
    </row>
    <row r="80" spans="2:7" ht="20.100000000000001" customHeight="1" x14ac:dyDescent="0.2">
      <c r="B80" s="117" t="s">
        <v>648</v>
      </c>
      <c r="C80" s="89" t="s">
        <v>649</v>
      </c>
      <c r="D80" s="90" t="s">
        <v>525</v>
      </c>
      <c r="E80" s="90" t="s">
        <v>645</v>
      </c>
      <c r="F80" s="91">
        <v>29187</v>
      </c>
      <c r="G80" s="92" t="s">
        <v>527</v>
      </c>
    </row>
    <row r="81" spans="2:7" ht="20.100000000000001" customHeight="1" x14ac:dyDescent="0.2">
      <c r="B81" s="118" t="s">
        <v>650</v>
      </c>
      <c r="C81" s="93" t="s">
        <v>651</v>
      </c>
      <c r="D81" s="94" t="s">
        <v>525</v>
      </c>
      <c r="E81" s="94" t="s">
        <v>645</v>
      </c>
      <c r="F81" s="95">
        <v>29188</v>
      </c>
      <c r="G81" s="96" t="s">
        <v>527</v>
      </c>
    </row>
    <row r="82" spans="2:7" ht="30" customHeight="1" x14ac:dyDescent="0.2">
      <c r="B82" s="117" t="s">
        <v>652</v>
      </c>
      <c r="C82" s="89" t="s">
        <v>653</v>
      </c>
      <c r="D82" s="90" t="s">
        <v>525</v>
      </c>
      <c r="E82" s="90" t="s">
        <v>654</v>
      </c>
      <c r="F82" s="91">
        <v>29999</v>
      </c>
      <c r="G82" s="92" t="s">
        <v>527</v>
      </c>
    </row>
    <row r="83" spans="2:7" ht="45" customHeight="1" x14ac:dyDescent="0.2">
      <c r="B83" s="118" t="s">
        <v>655</v>
      </c>
      <c r="C83" s="93" t="s">
        <v>656</v>
      </c>
      <c r="D83" s="94" t="s">
        <v>525</v>
      </c>
      <c r="E83" s="94" t="s">
        <v>654</v>
      </c>
      <c r="F83" s="95">
        <v>29481</v>
      </c>
      <c r="G83" s="96" t="s">
        <v>527</v>
      </c>
    </row>
    <row r="84" spans="2:7" ht="45" customHeight="1" x14ac:dyDescent="0.2">
      <c r="B84" s="117" t="s">
        <v>657</v>
      </c>
      <c r="C84" s="89" t="s">
        <v>658</v>
      </c>
      <c r="D84" s="90" t="s">
        <v>525</v>
      </c>
      <c r="E84" s="90" t="s">
        <v>654</v>
      </c>
      <c r="F84" s="91">
        <v>29481</v>
      </c>
      <c r="G84" s="92" t="s">
        <v>527</v>
      </c>
    </row>
    <row r="85" spans="2:7" ht="30" customHeight="1" x14ac:dyDescent="0.2">
      <c r="B85" s="118" t="s">
        <v>659</v>
      </c>
      <c r="C85" s="93" t="s">
        <v>660</v>
      </c>
      <c r="D85" s="94" t="s">
        <v>525</v>
      </c>
      <c r="E85" s="94" t="s">
        <v>654</v>
      </c>
      <c r="F85" s="95">
        <v>29481</v>
      </c>
      <c r="G85" s="96" t="s">
        <v>527</v>
      </c>
    </row>
    <row r="86" spans="2:7" ht="30" customHeight="1" x14ac:dyDescent="0.2">
      <c r="B86" s="117" t="s">
        <v>661</v>
      </c>
      <c r="C86" s="89" t="s">
        <v>662</v>
      </c>
      <c r="D86" s="90" t="s">
        <v>525</v>
      </c>
      <c r="E86" s="90" t="s">
        <v>654</v>
      </c>
      <c r="F86" s="91">
        <v>29348</v>
      </c>
      <c r="G86" s="92" t="s">
        <v>527</v>
      </c>
    </row>
    <row r="87" spans="2:7" ht="20.100000000000001" customHeight="1" x14ac:dyDescent="0.2">
      <c r="B87" s="118" t="s">
        <v>663</v>
      </c>
      <c r="C87" s="93" t="s">
        <v>664</v>
      </c>
      <c r="D87" s="94" t="s">
        <v>501</v>
      </c>
      <c r="E87" s="94" t="s">
        <v>665</v>
      </c>
      <c r="F87" s="95">
        <v>32421</v>
      </c>
      <c r="G87" s="96" t="s">
        <v>527</v>
      </c>
    </row>
    <row r="88" spans="2:7" ht="20.100000000000001" customHeight="1" x14ac:dyDescent="0.2">
      <c r="B88" s="117" t="s">
        <v>666</v>
      </c>
      <c r="C88" s="89" t="s">
        <v>667</v>
      </c>
      <c r="D88" s="90" t="s">
        <v>525</v>
      </c>
      <c r="E88" s="90" t="s">
        <v>665</v>
      </c>
      <c r="F88" s="91">
        <v>32911</v>
      </c>
      <c r="G88" s="92" t="s">
        <v>527</v>
      </c>
    </row>
    <row r="89" spans="2:7" ht="20.100000000000001" customHeight="1" x14ac:dyDescent="0.2">
      <c r="B89" s="118" t="s">
        <v>668</v>
      </c>
      <c r="C89" s="93" t="s">
        <v>669</v>
      </c>
      <c r="D89" s="94" t="s">
        <v>525</v>
      </c>
      <c r="E89" s="94" t="s">
        <v>665</v>
      </c>
      <c r="F89" s="95">
        <v>32911</v>
      </c>
      <c r="G89" s="96" t="s">
        <v>527</v>
      </c>
    </row>
    <row r="90" spans="2:7" ht="30" customHeight="1" x14ac:dyDescent="0.2">
      <c r="B90" s="117" t="s">
        <v>670</v>
      </c>
      <c r="C90" s="89" t="s">
        <v>671</v>
      </c>
      <c r="D90" s="90" t="s">
        <v>500</v>
      </c>
      <c r="E90" s="90" t="s">
        <v>665</v>
      </c>
      <c r="F90" s="91">
        <v>32568</v>
      </c>
      <c r="G90" s="92" t="s">
        <v>527</v>
      </c>
    </row>
    <row r="91" spans="2:7" ht="20.100000000000001" customHeight="1" x14ac:dyDescent="0.2">
      <c r="B91" s="118" t="s">
        <v>672</v>
      </c>
      <c r="C91" s="93" t="s">
        <v>673</v>
      </c>
      <c r="D91" s="94" t="s">
        <v>525</v>
      </c>
      <c r="E91" s="94" t="s">
        <v>665</v>
      </c>
      <c r="F91" s="95">
        <v>32008</v>
      </c>
      <c r="G91" s="96" t="s">
        <v>527</v>
      </c>
    </row>
    <row r="92" spans="2:7" ht="20.100000000000001" customHeight="1" x14ac:dyDescent="0.2">
      <c r="B92" s="117" t="s">
        <v>674</v>
      </c>
      <c r="C92" s="89" t="s">
        <v>675</v>
      </c>
      <c r="D92" s="90" t="s">
        <v>525</v>
      </c>
      <c r="E92" s="90" t="s">
        <v>665</v>
      </c>
      <c r="F92" s="91">
        <v>31885</v>
      </c>
      <c r="G92" s="92" t="s">
        <v>527</v>
      </c>
    </row>
    <row r="93" spans="2:7" ht="20.100000000000001" customHeight="1" x14ac:dyDescent="0.2">
      <c r="B93" s="118" t="s">
        <v>676</v>
      </c>
      <c r="C93" s="93" t="s">
        <v>677</v>
      </c>
      <c r="D93" s="94" t="s">
        <v>525</v>
      </c>
      <c r="E93" s="94" t="s">
        <v>665</v>
      </c>
      <c r="F93" s="95">
        <v>31372</v>
      </c>
      <c r="G93" s="96" t="s">
        <v>527</v>
      </c>
    </row>
    <row r="94" spans="2:7" ht="20.100000000000001" customHeight="1" x14ac:dyDescent="0.2">
      <c r="B94" s="117" t="s">
        <v>678</v>
      </c>
      <c r="C94" s="89" t="s">
        <v>679</v>
      </c>
      <c r="D94" s="90" t="s">
        <v>501</v>
      </c>
      <c r="E94" s="90" t="s">
        <v>665</v>
      </c>
      <c r="F94" s="91">
        <v>29796</v>
      </c>
      <c r="G94" s="92" t="s">
        <v>527</v>
      </c>
    </row>
    <row r="95" spans="2:7" ht="30" customHeight="1" x14ac:dyDescent="0.2">
      <c r="B95" s="118" t="s">
        <v>680</v>
      </c>
      <c r="C95" s="93" t="s">
        <v>681</v>
      </c>
      <c r="D95" s="94" t="s">
        <v>525</v>
      </c>
      <c r="E95" s="94" t="s">
        <v>665</v>
      </c>
      <c r="F95" s="95">
        <v>29922</v>
      </c>
      <c r="G95" s="96" t="s">
        <v>527</v>
      </c>
    </row>
    <row r="96" spans="2:7" ht="30" customHeight="1" x14ac:dyDescent="0.2">
      <c r="B96" s="117" t="s">
        <v>682</v>
      </c>
      <c r="C96" s="89" t="s">
        <v>683</v>
      </c>
      <c r="D96" s="90" t="s">
        <v>525</v>
      </c>
      <c r="E96" s="90" t="s">
        <v>665</v>
      </c>
      <c r="F96" s="91">
        <v>29796</v>
      </c>
      <c r="G96" s="92" t="s">
        <v>527</v>
      </c>
    </row>
    <row r="97" spans="2:7" ht="30" customHeight="1" x14ac:dyDescent="0.2">
      <c r="B97" s="118" t="s">
        <v>684</v>
      </c>
      <c r="C97" s="93" t="s">
        <v>685</v>
      </c>
      <c r="D97" s="94" t="s">
        <v>525</v>
      </c>
      <c r="E97" s="94" t="s">
        <v>686</v>
      </c>
      <c r="F97" s="95">
        <v>33212</v>
      </c>
      <c r="G97" s="96" t="s">
        <v>527</v>
      </c>
    </row>
    <row r="98" spans="2:7" ht="20.100000000000001" customHeight="1" x14ac:dyDescent="0.2">
      <c r="B98" s="117" t="s">
        <v>687</v>
      </c>
      <c r="C98" s="89" t="s">
        <v>688</v>
      </c>
      <c r="D98" s="90" t="s">
        <v>525</v>
      </c>
      <c r="E98" s="90" t="s">
        <v>686</v>
      </c>
      <c r="F98" s="91">
        <v>30076</v>
      </c>
      <c r="G98" s="92" t="s">
        <v>527</v>
      </c>
    </row>
    <row r="99" spans="2:7" ht="30" customHeight="1" x14ac:dyDescent="0.2">
      <c r="B99" s="118" t="s">
        <v>689</v>
      </c>
      <c r="C99" s="93" t="s">
        <v>690</v>
      </c>
      <c r="D99" s="94" t="s">
        <v>500</v>
      </c>
      <c r="E99" s="94" t="s">
        <v>686</v>
      </c>
      <c r="F99" s="95">
        <v>30013</v>
      </c>
      <c r="G99" s="96" t="s">
        <v>527</v>
      </c>
    </row>
    <row r="100" spans="2:7" ht="20.100000000000001" customHeight="1" x14ac:dyDescent="0.2">
      <c r="B100" s="117" t="s">
        <v>691</v>
      </c>
      <c r="C100" s="89" t="s">
        <v>692</v>
      </c>
      <c r="D100" s="90" t="s">
        <v>500</v>
      </c>
      <c r="E100" s="90" t="s">
        <v>686</v>
      </c>
      <c r="F100" s="91">
        <v>29887</v>
      </c>
      <c r="G100" s="92" t="s">
        <v>527</v>
      </c>
    </row>
    <row r="101" spans="2:7" ht="20.100000000000001" customHeight="1" x14ac:dyDescent="0.2">
      <c r="B101" s="118" t="s">
        <v>693</v>
      </c>
      <c r="C101" s="93" t="s">
        <v>694</v>
      </c>
      <c r="D101" s="94" t="s">
        <v>500</v>
      </c>
      <c r="E101" s="94" t="s">
        <v>686</v>
      </c>
      <c r="F101" s="95">
        <v>29887</v>
      </c>
      <c r="G101" s="96" t="s">
        <v>527</v>
      </c>
    </row>
    <row r="102" spans="2:7" ht="20.100000000000001" customHeight="1" x14ac:dyDescent="0.2">
      <c r="B102" s="117" t="s">
        <v>695</v>
      </c>
      <c r="C102" s="89" t="s">
        <v>696</v>
      </c>
      <c r="D102" s="90" t="s">
        <v>525</v>
      </c>
      <c r="E102" s="90" t="s">
        <v>697</v>
      </c>
      <c r="F102" s="91">
        <v>30286</v>
      </c>
      <c r="G102" s="92" t="s">
        <v>527</v>
      </c>
    </row>
    <row r="103" spans="2:7" ht="45" customHeight="1" x14ac:dyDescent="0.2">
      <c r="B103" s="118" t="s">
        <v>698</v>
      </c>
      <c r="C103" s="93" t="s">
        <v>699</v>
      </c>
      <c r="D103" s="94" t="s">
        <v>525</v>
      </c>
      <c r="E103" s="94" t="s">
        <v>700</v>
      </c>
      <c r="F103" s="95">
        <v>33471</v>
      </c>
      <c r="G103" s="96" t="s">
        <v>527</v>
      </c>
    </row>
    <row r="104" spans="2:7" ht="60" customHeight="1" x14ac:dyDescent="0.2">
      <c r="B104" s="117" t="s">
        <v>701</v>
      </c>
      <c r="C104" s="89" t="s">
        <v>702</v>
      </c>
      <c r="D104" s="90" t="s">
        <v>525</v>
      </c>
      <c r="E104" s="90" t="s">
        <v>700</v>
      </c>
      <c r="F104" s="91">
        <v>33471</v>
      </c>
      <c r="G104" s="92" t="s">
        <v>527</v>
      </c>
    </row>
    <row r="105" spans="2:7" ht="60" customHeight="1" x14ac:dyDescent="0.2">
      <c r="B105" s="118" t="s">
        <v>703</v>
      </c>
      <c r="C105" s="93" t="s">
        <v>704</v>
      </c>
      <c r="D105" s="94" t="s">
        <v>525</v>
      </c>
      <c r="E105" s="94" t="s">
        <v>700</v>
      </c>
      <c r="F105" s="95">
        <v>33471</v>
      </c>
      <c r="G105" s="96" t="s">
        <v>527</v>
      </c>
    </row>
    <row r="106" spans="2:7" ht="60" customHeight="1" x14ac:dyDescent="0.2">
      <c r="B106" s="117" t="s">
        <v>705</v>
      </c>
      <c r="C106" s="89" t="s">
        <v>706</v>
      </c>
      <c r="D106" s="90" t="s">
        <v>525</v>
      </c>
      <c r="E106" s="90" t="s">
        <v>700</v>
      </c>
      <c r="F106" s="91">
        <v>33471</v>
      </c>
      <c r="G106" s="92" t="s">
        <v>527</v>
      </c>
    </row>
    <row r="107" spans="2:7" ht="60" customHeight="1" x14ac:dyDescent="0.2">
      <c r="B107" s="118" t="s">
        <v>707</v>
      </c>
      <c r="C107" s="93" t="s">
        <v>708</v>
      </c>
      <c r="D107" s="94" t="s">
        <v>525</v>
      </c>
      <c r="E107" s="94" t="s">
        <v>700</v>
      </c>
      <c r="F107" s="95">
        <v>33471</v>
      </c>
      <c r="G107" s="96" t="s">
        <v>527</v>
      </c>
    </row>
    <row r="108" spans="2:7" ht="30" customHeight="1" x14ac:dyDescent="0.2">
      <c r="B108" s="117" t="s">
        <v>709</v>
      </c>
      <c r="C108" s="89" t="s">
        <v>710</v>
      </c>
      <c r="D108" s="90" t="s">
        <v>500</v>
      </c>
      <c r="E108" s="90" t="s">
        <v>700</v>
      </c>
      <c r="F108" s="91">
        <v>33436</v>
      </c>
      <c r="G108" s="92" t="s">
        <v>527</v>
      </c>
    </row>
    <row r="109" spans="2:7" ht="45" customHeight="1" x14ac:dyDescent="0.2">
      <c r="B109" s="118" t="s">
        <v>711</v>
      </c>
      <c r="C109" s="93" t="s">
        <v>712</v>
      </c>
      <c r="D109" s="94" t="s">
        <v>525</v>
      </c>
      <c r="E109" s="94" t="s">
        <v>700</v>
      </c>
      <c r="F109" s="95">
        <v>32582</v>
      </c>
      <c r="G109" s="96" t="s">
        <v>527</v>
      </c>
    </row>
    <row r="110" spans="2:7" ht="30" customHeight="1" x14ac:dyDescent="0.2">
      <c r="B110" s="117" t="s">
        <v>713</v>
      </c>
      <c r="C110" s="89" t="s">
        <v>714</v>
      </c>
      <c r="D110" s="90" t="s">
        <v>525</v>
      </c>
      <c r="E110" s="90" t="s">
        <v>700</v>
      </c>
      <c r="F110" s="91">
        <v>31525</v>
      </c>
      <c r="G110" s="92" t="s">
        <v>527</v>
      </c>
    </row>
    <row r="111" spans="2:7" ht="45" customHeight="1" x14ac:dyDescent="0.2">
      <c r="B111" s="118" t="s">
        <v>715</v>
      </c>
      <c r="C111" s="93" t="s">
        <v>716</v>
      </c>
      <c r="D111" s="94" t="s">
        <v>525</v>
      </c>
      <c r="E111" s="94" t="s">
        <v>700</v>
      </c>
      <c r="F111" s="95">
        <v>31182</v>
      </c>
      <c r="G111" s="96" t="s">
        <v>527</v>
      </c>
    </row>
    <row r="112" spans="2:7" ht="45" customHeight="1" x14ac:dyDescent="0.2">
      <c r="B112" s="117" t="s">
        <v>717</v>
      </c>
      <c r="C112" s="89" t="s">
        <v>718</v>
      </c>
      <c r="D112" s="90" t="s">
        <v>525</v>
      </c>
      <c r="E112" s="90" t="s">
        <v>700</v>
      </c>
      <c r="F112" s="91">
        <v>30734</v>
      </c>
      <c r="G112" s="92" t="s">
        <v>527</v>
      </c>
    </row>
    <row r="113" spans="2:7" ht="20.100000000000001" customHeight="1" x14ac:dyDescent="0.2">
      <c r="B113" s="118" t="s">
        <v>719</v>
      </c>
      <c r="C113" s="93" t="s">
        <v>720</v>
      </c>
      <c r="D113" s="94" t="s">
        <v>501</v>
      </c>
      <c r="E113" s="94" t="s">
        <v>700</v>
      </c>
      <c r="F113" s="95">
        <v>33100</v>
      </c>
      <c r="G113" s="96" t="s">
        <v>527</v>
      </c>
    </row>
    <row r="114" spans="2:7" ht="30" customHeight="1" x14ac:dyDescent="0.2">
      <c r="B114" s="117" t="s">
        <v>721</v>
      </c>
      <c r="C114" s="89" t="s">
        <v>722</v>
      </c>
      <c r="D114" s="90" t="s">
        <v>525</v>
      </c>
      <c r="E114" s="90" t="s">
        <v>700</v>
      </c>
      <c r="F114" s="91">
        <v>29481</v>
      </c>
      <c r="G114" s="92" t="s">
        <v>527</v>
      </c>
    </row>
    <row r="115" spans="2:7" ht="30" customHeight="1" x14ac:dyDescent="0.2">
      <c r="B115" s="118" t="s">
        <v>723</v>
      </c>
      <c r="C115" s="93" t="s">
        <v>724</v>
      </c>
      <c r="D115" s="94" t="s">
        <v>525</v>
      </c>
      <c r="E115" s="94" t="s">
        <v>700</v>
      </c>
      <c r="F115" s="95">
        <v>28914</v>
      </c>
      <c r="G115" s="96" t="s">
        <v>527</v>
      </c>
    </row>
    <row r="116" spans="2:7" ht="30" customHeight="1" x14ac:dyDescent="0.2">
      <c r="B116" s="117" t="s">
        <v>725</v>
      </c>
      <c r="C116" s="89" t="s">
        <v>726</v>
      </c>
      <c r="D116" s="90" t="s">
        <v>525</v>
      </c>
      <c r="E116" s="90" t="s">
        <v>700</v>
      </c>
      <c r="F116" s="91">
        <v>28914</v>
      </c>
      <c r="G116" s="92" t="s">
        <v>527</v>
      </c>
    </row>
    <row r="117" spans="2:7" ht="30" customHeight="1" x14ac:dyDescent="0.2">
      <c r="B117" s="118" t="s">
        <v>727</v>
      </c>
      <c r="C117" s="93" t="s">
        <v>728</v>
      </c>
      <c r="D117" s="94" t="s">
        <v>525</v>
      </c>
      <c r="E117" s="94" t="s">
        <v>700</v>
      </c>
      <c r="F117" s="95">
        <v>28655</v>
      </c>
      <c r="G117" s="96" t="s">
        <v>527</v>
      </c>
    </row>
    <row r="118" spans="2:7" ht="30" customHeight="1" x14ac:dyDescent="0.2">
      <c r="B118" s="117" t="s">
        <v>729</v>
      </c>
      <c r="C118" s="89" t="s">
        <v>730</v>
      </c>
      <c r="D118" s="90" t="s">
        <v>525</v>
      </c>
      <c r="E118" s="90" t="s">
        <v>700</v>
      </c>
      <c r="F118" s="91">
        <v>28158</v>
      </c>
      <c r="G118" s="92" t="s">
        <v>527</v>
      </c>
    </row>
    <row r="119" spans="2:7" x14ac:dyDescent="0.2">
      <c r="B119" s="119" t="s">
        <v>511</v>
      </c>
      <c r="C119" s="120"/>
      <c r="D119" s="121"/>
      <c r="E119" s="121"/>
      <c r="F119" s="122"/>
      <c r="G119" s="120"/>
    </row>
    <row r="120" spans="2:7" ht="30" customHeight="1" x14ac:dyDescent="0.2">
      <c r="B120" s="118" t="s">
        <v>731</v>
      </c>
      <c r="C120" s="93" t="s">
        <v>732</v>
      </c>
      <c r="D120" s="94" t="s">
        <v>525</v>
      </c>
      <c r="E120" s="116" t="s">
        <v>733</v>
      </c>
      <c r="F120" s="95">
        <v>32785</v>
      </c>
      <c r="G120" s="96" t="s">
        <v>527</v>
      </c>
    </row>
    <row r="121" spans="2:7" ht="45" customHeight="1" x14ac:dyDescent="0.2">
      <c r="B121" s="117" t="s">
        <v>734</v>
      </c>
      <c r="C121" s="89" t="s">
        <v>735</v>
      </c>
      <c r="D121" s="90" t="s">
        <v>525</v>
      </c>
      <c r="E121" s="115" t="s">
        <v>733</v>
      </c>
      <c r="F121" s="91">
        <v>29754</v>
      </c>
      <c r="G121" s="92" t="s">
        <v>527</v>
      </c>
    </row>
    <row r="122" spans="2:7" ht="20.100000000000001" customHeight="1" x14ac:dyDescent="0.2">
      <c r="B122" s="118" t="s">
        <v>736</v>
      </c>
      <c r="C122" s="93" t="s">
        <v>737</v>
      </c>
      <c r="D122" s="94" t="s">
        <v>500</v>
      </c>
      <c r="E122" s="116" t="s">
        <v>738</v>
      </c>
      <c r="F122" s="95">
        <v>32239</v>
      </c>
      <c r="G122" s="96" t="s">
        <v>527</v>
      </c>
    </row>
    <row r="123" spans="2:7" ht="20.100000000000001" customHeight="1" x14ac:dyDescent="0.2">
      <c r="B123" s="117" t="s">
        <v>739</v>
      </c>
      <c r="C123" s="89" t="s">
        <v>740</v>
      </c>
      <c r="D123" s="90" t="s">
        <v>525</v>
      </c>
      <c r="E123" s="115" t="s">
        <v>738</v>
      </c>
      <c r="F123" s="91">
        <v>32631</v>
      </c>
      <c r="G123" s="92" t="s">
        <v>527</v>
      </c>
    </row>
    <row r="124" spans="2:7" ht="30" customHeight="1" x14ac:dyDescent="0.2">
      <c r="B124" s="118" t="s">
        <v>741</v>
      </c>
      <c r="C124" s="93" t="s">
        <v>742</v>
      </c>
      <c r="D124" s="94" t="s">
        <v>525</v>
      </c>
      <c r="E124" s="116" t="s">
        <v>743</v>
      </c>
      <c r="F124" s="95">
        <v>29999</v>
      </c>
      <c r="G124" s="96" t="s">
        <v>527</v>
      </c>
    </row>
    <row r="125" spans="2:7" ht="20.100000000000001" customHeight="1" x14ac:dyDescent="0.2">
      <c r="B125" s="117" t="s">
        <v>744</v>
      </c>
      <c r="C125" s="89" t="s">
        <v>745</v>
      </c>
      <c r="D125" s="90" t="s">
        <v>525</v>
      </c>
      <c r="E125" s="115" t="s">
        <v>743</v>
      </c>
      <c r="F125" s="91">
        <v>29999</v>
      </c>
      <c r="G125" s="92" t="s">
        <v>527</v>
      </c>
    </row>
    <row r="126" spans="2:7" ht="20.100000000000001" customHeight="1" x14ac:dyDescent="0.2">
      <c r="B126" s="118" t="s">
        <v>746</v>
      </c>
      <c r="C126" s="93" t="s">
        <v>747</v>
      </c>
      <c r="D126" s="94" t="s">
        <v>525</v>
      </c>
      <c r="E126" s="116" t="s">
        <v>743</v>
      </c>
      <c r="F126" s="95">
        <v>30167</v>
      </c>
      <c r="G126" s="96" t="s">
        <v>527</v>
      </c>
    </row>
    <row r="127" spans="2:7" ht="30" customHeight="1" x14ac:dyDescent="0.2">
      <c r="B127" s="117" t="s">
        <v>748</v>
      </c>
      <c r="C127" s="89" t="s">
        <v>749</v>
      </c>
      <c r="D127" s="90" t="s">
        <v>525</v>
      </c>
      <c r="E127" s="115" t="s">
        <v>743</v>
      </c>
      <c r="F127" s="91">
        <v>30391</v>
      </c>
      <c r="G127" s="92" t="s">
        <v>527</v>
      </c>
    </row>
    <row r="128" spans="2:7" ht="45" customHeight="1" x14ac:dyDescent="0.2">
      <c r="B128" s="118" t="s">
        <v>750</v>
      </c>
      <c r="C128" s="93" t="s">
        <v>751</v>
      </c>
      <c r="D128" s="94" t="s">
        <v>525</v>
      </c>
      <c r="E128" s="116" t="s">
        <v>743</v>
      </c>
      <c r="F128" s="95">
        <v>30853</v>
      </c>
      <c r="G128" s="96" t="s">
        <v>527</v>
      </c>
    </row>
    <row r="129" spans="2:7" ht="30" customHeight="1" x14ac:dyDescent="0.2">
      <c r="B129" s="117" t="s">
        <v>752</v>
      </c>
      <c r="C129" s="89" t="s">
        <v>753</v>
      </c>
      <c r="D129" s="90" t="s">
        <v>525</v>
      </c>
      <c r="E129" s="115" t="s">
        <v>743</v>
      </c>
      <c r="F129" s="91">
        <v>31154</v>
      </c>
      <c r="G129" s="92" t="s">
        <v>527</v>
      </c>
    </row>
    <row r="130" spans="2:7" ht="30" customHeight="1" x14ac:dyDescent="0.2">
      <c r="B130" s="118" t="s">
        <v>754</v>
      </c>
      <c r="C130" s="93" t="s">
        <v>755</v>
      </c>
      <c r="D130" s="94" t="s">
        <v>525</v>
      </c>
      <c r="E130" s="116" t="s">
        <v>743</v>
      </c>
      <c r="F130" s="95">
        <v>31154</v>
      </c>
      <c r="G130" s="96" t="s">
        <v>527</v>
      </c>
    </row>
    <row r="131" spans="2:7" ht="30" customHeight="1" x14ac:dyDescent="0.2">
      <c r="B131" s="117" t="s">
        <v>756</v>
      </c>
      <c r="C131" s="89" t="s">
        <v>757</v>
      </c>
      <c r="D131" s="90" t="s">
        <v>525</v>
      </c>
      <c r="E131" s="115" t="s">
        <v>743</v>
      </c>
      <c r="F131" s="91">
        <v>31154</v>
      </c>
      <c r="G131" s="92" t="s">
        <v>527</v>
      </c>
    </row>
    <row r="132" spans="2:7" ht="45" customHeight="1" x14ac:dyDescent="0.2">
      <c r="B132" s="118" t="s">
        <v>758</v>
      </c>
      <c r="C132" s="93" t="s">
        <v>759</v>
      </c>
      <c r="D132" s="94" t="s">
        <v>525</v>
      </c>
      <c r="E132" s="116" t="s">
        <v>743</v>
      </c>
      <c r="F132" s="95">
        <v>31154</v>
      </c>
      <c r="G132" s="96" t="s">
        <v>527</v>
      </c>
    </row>
    <row r="133" spans="2:7" ht="30" customHeight="1" x14ac:dyDescent="0.2">
      <c r="B133" s="117" t="s">
        <v>760</v>
      </c>
      <c r="C133" s="89" t="s">
        <v>761</v>
      </c>
      <c r="D133" s="90" t="s">
        <v>525</v>
      </c>
      <c r="E133" s="115" t="s">
        <v>743</v>
      </c>
      <c r="F133" s="91">
        <v>32484</v>
      </c>
      <c r="G133" s="92" t="s">
        <v>527</v>
      </c>
    </row>
    <row r="134" spans="2:7" ht="30" customHeight="1" x14ac:dyDescent="0.2">
      <c r="B134" s="118" t="s">
        <v>762</v>
      </c>
      <c r="C134" s="93" t="s">
        <v>763</v>
      </c>
      <c r="D134" s="94" t="s">
        <v>525</v>
      </c>
      <c r="E134" s="116" t="s">
        <v>743</v>
      </c>
      <c r="F134" s="95">
        <v>32484</v>
      </c>
      <c r="G134" s="96" t="s">
        <v>527</v>
      </c>
    </row>
    <row r="135" spans="2:7" ht="30" customHeight="1" x14ac:dyDescent="0.2">
      <c r="B135" s="117" t="s">
        <v>764</v>
      </c>
      <c r="C135" s="89" t="s">
        <v>765</v>
      </c>
      <c r="D135" s="90" t="s">
        <v>525</v>
      </c>
      <c r="E135" s="115" t="s">
        <v>743</v>
      </c>
      <c r="F135" s="91">
        <v>32582</v>
      </c>
      <c r="G135" s="92" t="s">
        <v>527</v>
      </c>
    </row>
    <row r="136" spans="2:7" ht="30" customHeight="1" x14ac:dyDescent="0.2">
      <c r="B136" s="118" t="s">
        <v>766</v>
      </c>
      <c r="C136" s="93" t="s">
        <v>767</v>
      </c>
      <c r="D136" s="94" t="s">
        <v>525</v>
      </c>
      <c r="E136" s="116" t="s">
        <v>743</v>
      </c>
      <c r="F136" s="95">
        <v>32582</v>
      </c>
      <c r="G136" s="96" t="s">
        <v>527</v>
      </c>
    </row>
    <row r="137" spans="2:7" ht="30" customHeight="1" x14ac:dyDescent="0.2">
      <c r="B137" s="117" t="s">
        <v>768</v>
      </c>
      <c r="C137" s="89" t="s">
        <v>769</v>
      </c>
      <c r="D137" s="90" t="s">
        <v>525</v>
      </c>
      <c r="E137" s="115" t="s">
        <v>743</v>
      </c>
      <c r="F137" s="91">
        <v>32582</v>
      </c>
      <c r="G137" s="92" t="s">
        <v>527</v>
      </c>
    </row>
    <row r="138" spans="2:7" ht="30" customHeight="1" x14ac:dyDescent="0.2">
      <c r="B138" s="118" t="s">
        <v>770</v>
      </c>
      <c r="C138" s="93" t="s">
        <v>771</v>
      </c>
      <c r="D138" s="94" t="s">
        <v>525</v>
      </c>
      <c r="E138" s="116" t="s">
        <v>743</v>
      </c>
      <c r="F138" s="95">
        <v>32582</v>
      </c>
      <c r="G138" s="96" t="s">
        <v>527</v>
      </c>
    </row>
    <row r="139" spans="2:7" ht="45" customHeight="1" x14ac:dyDescent="0.2">
      <c r="B139" s="117" t="s">
        <v>772</v>
      </c>
      <c r="C139" s="89" t="s">
        <v>773</v>
      </c>
      <c r="D139" s="90" t="s">
        <v>525</v>
      </c>
      <c r="E139" s="115" t="s">
        <v>743</v>
      </c>
      <c r="F139" s="91">
        <v>33471</v>
      </c>
      <c r="G139" s="92" t="s">
        <v>527</v>
      </c>
    </row>
    <row r="140" spans="2:7" ht="45" customHeight="1" x14ac:dyDescent="0.2">
      <c r="B140" s="125" t="s">
        <v>774</v>
      </c>
      <c r="C140" s="126" t="s">
        <v>775</v>
      </c>
      <c r="D140" s="127" t="s">
        <v>525</v>
      </c>
      <c r="E140" s="128" t="s">
        <v>743</v>
      </c>
      <c r="F140" s="129">
        <v>33471</v>
      </c>
      <c r="G140" s="130" t="s">
        <v>527</v>
      </c>
    </row>
    <row r="141" spans="2:7" ht="45" customHeight="1" x14ac:dyDescent="0.2">
      <c r="B141" s="117" t="s">
        <v>776</v>
      </c>
      <c r="C141" s="89" t="s">
        <v>777</v>
      </c>
      <c r="D141" s="90" t="s">
        <v>525</v>
      </c>
      <c r="E141" s="115" t="s">
        <v>743</v>
      </c>
      <c r="F141" s="91">
        <v>33471</v>
      </c>
      <c r="G141" s="92" t="s">
        <v>527</v>
      </c>
    </row>
    <row r="142" spans="2:7" ht="60" customHeight="1" x14ac:dyDescent="0.2">
      <c r="B142" s="125" t="s">
        <v>778</v>
      </c>
      <c r="C142" s="126" t="s">
        <v>779</v>
      </c>
      <c r="D142" s="127" t="s">
        <v>525</v>
      </c>
      <c r="E142" s="128" t="s">
        <v>743</v>
      </c>
      <c r="F142" s="129">
        <v>33471</v>
      </c>
      <c r="G142" s="130" t="s">
        <v>527</v>
      </c>
    </row>
    <row r="143" spans="2:7" ht="30" customHeight="1" x14ac:dyDescent="0.2">
      <c r="B143" s="117" t="s">
        <v>780</v>
      </c>
      <c r="C143" s="89" t="s">
        <v>781</v>
      </c>
      <c r="D143" s="90" t="s">
        <v>525</v>
      </c>
      <c r="E143" s="115" t="s">
        <v>743</v>
      </c>
      <c r="F143" s="91">
        <v>33471</v>
      </c>
      <c r="G143" s="92" t="s">
        <v>527</v>
      </c>
    </row>
    <row r="144" spans="2:7" ht="30" customHeight="1" x14ac:dyDescent="0.2">
      <c r="B144" s="125" t="s">
        <v>782</v>
      </c>
      <c r="C144" s="126" t="s">
        <v>783</v>
      </c>
      <c r="D144" s="127" t="s">
        <v>525</v>
      </c>
      <c r="E144" s="128" t="s">
        <v>743</v>
      </c>
      <c r="F144" s="129">
        <v>33618</v>
      </c>
      <c r="G144" s="130" t="s">
        <v>527</v>
      </c>
    </row>
    <row r="145" spans="2:7" ht="30" customHeight="1" x14ac:dyDescent="0.2">
      <c r="B145" s="117" t="s">
        <v>784</v>
      </c>
      <c r="C145" s="89" t="s">
        <v>785</v>
      </c>
      <c r="D145" s="90" t="s">
        <v>525</v>
      </c>
      <c r="E145" s="115" t="s">
        <v>743</v>
      </c>
      <c r="F145" s="91">
        <v>33898</v>
      </c>
      <c r="G145" s="92" t="s">
        <v>527</v>
      </c>
    </row>
    <row r="146" spans="2:7" ht="30" customHeight="1" x14ac:dyDescent="0.2">
      <c r="B146" s="125" t="s">
        <v>786</v>
      </c>
      <c r="C146" s="126" t="s">
        <v>787</v>
      </c>
      <c r="D146" s="127" t="s">
        <v>525</v>
      </c>
      <c r="E146" s="128" t="s">
        <v>743</v>
      </c>
      <c r="F146" s="129">
        <v>34108</v>
      </c>
      <c r="G146" s="130" t="s">
        <v>788</v>
      </c>
    </row>
    <row r="147" spans="2:7" ht="45" customHeight="1" x14ac:dyDescent="0.2">
      <c r="B147" s="117" t="s">
        <v>789</v>
      </c>
      <c r="C147" s="89" t="s">
        <v>790</v>
      </c>
      <c r="D147" s="90" t="s">
        <v>525</v>
      </c>
      <c r="E147" s="115" t="s">
        <v>743</v>
      </c>
      <c r="F147" s="91">
        <v>34108</v>
      </c>
      <c r="G147" s="92" t="s">
        <v>527</v>
      </c>
    </row>
    <row r="148" spans="2:7" ht="45" customHeight="1" x14ac:dyDescent="0.2">
      <c r="B148" s="125" t="s">
        <v>791</v>
      </c>
      <c r="C148" s="126" t="s">
        <v>792</v>
      </c>
      <c r="D148" s="127" t="s">
        <v>525</v>
      </c>
      <c r="E148" s="128" t="s">
        <v>743</v>
      </c>
      <c r="F148" s="129">
        <v>34108</v>
      </c>
      <c r="G148" s="130" t="s">
        <v>527</v>
      </c>
    </row>
    <row r="149" spans="2:7" ht="30" customHeight="1" x14ac:dyDescent="0.2">
      <c r="B149" s="117" t="s">
        <v>793</v>
      </c>
      <c r="C149" s="89" t="s">
        <v>794</v>
      </c>
      <c r="D149" s="90" t="s">
        <v>525</v>
      </c>
      <c r="E149" s="115" t="s">
        <v>743</v>
      </c>
      <c r="F149" s="91">
        <v>34108</v>
      </c>
      <c r="G149" s="92" t="s">
        <v>527</v>
      </c>
    </row>
    <row r="150" spans="2:7" ht="30" customHeight="1" x14ac:dyDescent="0.2">
      <c r="B150" s="125" t="s">
        <v>795</v>
      </c>
      <c r="C150" s="126" t="s">
        <v>796</v>
      </c>
      <c r="D150" s="127" t="s">
        <v>525</v>
      </c>
      <c r="E150" s="128" t="s">
        <v>743</v>
      </c>
      <c r="F150" s="129">
        <v>34234</v>
      </c>
      <c r="G150" s="130" t="s">
        <v>797</v>
      </c>
    </row>
    <row r="151" spans="2:7" ht="45" customHeight="1" x14ac:dyDescent="0.2">
      <c r="B151" s="117" t="s">
        <v>798</v>
      </c>
      <c r="C151" s="89" t="s">
        <v>799</v>
      </c>
      <c r="D151" s="90" t="s">
        <v>525</v>
      </c>
      <c r="E151" s="115" t="s">
        <v>743</v>
      </c>
      <c r="F151" s="91">
        <v>34234</v>
      </c>
      <c r="G151" s="92" t="s">
        <v>800</v>
      </c>
    </row>
    <row r="152" spans="2:7" ht="45" customHeight="1" x14ac:dyDescent="0.2">
      <c r="B152" s="125" t="s">
        <v>801</v>
      </c>
      <c r="C152" s="126" t="s">
        <v>802</v>
      </c>
      <c r="D152" s="127" t="s">
        <v>525</v>
      </c>
      <c r="E152" s="128" t="s">
        <v>743</v>
      </c>
      <c r="F152" s="129">
        <v>34234</v>
      </c>
      <c r="G152" s="130" t="s">
        <v>803</v>
      </c>
    </row>
    <row r="153" spans="2:7" ht="30" customHeight="1" x14ac:dyDescent="0.2">
      <c r="B153" s="117" t="s">
        <v>804</v>
      </c>
      <c r="C153" s="89" t="s">
        <v>805</v>
      </c>
      <c r="D153" s="90" t="s">
        <v>525</v>
      </c>
      <c r="E153" s="115" t="s">
        <v>743</v>
      </c>
      <c r="F153" s="91">
        <v>34290</v>
      </c>
      <c r="G153" s="92" t="s">
        <v>806</v>
      </c>
    </row>
    <row r="154" spans="2:7" ht="30" customHeight="1" x14ac:dyDescent="0.2">
      <c r="B154" s="125" t="s">
        <v>807</v>
      </c>
      <c r="C154" s="126" t="s">
        <v>808</v>
      </c>
      <c r="D154" s="127" t="s">
        <v>525</v>
      </c>
      <c r="E154" s="128" t="s">
        <v>743</v>
      </c>
      <c r="F154" s="129">
        <v>36236</v>
      </c>
      <c r="G154" s="130" t="s">
        <v>527</v>
      </c>
    </row>
    <row r="155" spans="2:7" ht="20.100000000000001" customHeight="1" x14ac:dyDescent="0.2">
      <c r="B155" s="117" t="s">
        <v>809</v>
      </c>
      <c r="C155" s="89" t="s">
        <v>810</v>
      </c>
      <c r="D155" s="90" t="s">
        <v>525</v>
      </c>
      <c r="E155" s="115" t="s">
        <v>743</v>
      </c>
      <c r="F155" s="91">
        <v>36511</v>
      </c>
      <c r="G155" s="92" t="s">
        <v>811</v>
      </c>
    </row>
    <row r="156" spans="2:7" ht="45" customHeight="1" x14ac:dyDescent="0.2">
      <c r="B156" s="125" t="s">
        <v>812</v>
      </c>
      <c r="C156" s="126" t="s">
        <v>813</v>
      </c>
      <c r="D156" s="127" t="s">
        <v>525</v>
      </c>
      <c r="E156" s="128" t="s">
        <v>743</v>
      </c>
      <c r="F156" s="129">
        <v>36511</v>
      </c>
      <c r="G156" s="130" t="s">
        <v>814</v>
      </c>
    </row>
    <row r="157" spans="2:7" ht="30" customHeight="1" x14ac:dyDescent="0.2">
      <c r="B157" s="117" t="s">
        <v>815</v>
      </c>
      <c r="C157" s="89" t="s">
        <v>816</v>
      </c>
      <c r="D157" s="90" t="s">
        <v>525</v>
      </c>
      <c r="E157" s="115" t="s">
        <v>743</v>
      </c>
      <c r="F157" s="91">
        <v>36511</v>
      </c>
      <c r="G157" s="92" t="s">
        <v>817</v>
      </c>
    </row>
    <row r="158" spans="2:7" ht="60" customHeight="1" x14ac:dyDescent="0.2">
      <c r="B158" s="125" t="s">
        <v>818</v>
      </c>
      <c r="C158" s="126" t="s">
        <v>819</v>
      </c>
      <c r="D158" s="127" t="s">
        <v>525</v>
      </c>
      <c r="E158" s="128" t="s">
        <v>743</v>
      </c>
      <c r="F158" s="129">
        <v>36579</v>
      </c>
      <c r="G158" s="130" t="s">
        <v>820</v>
      </c>
    </row>
    <row r="159" spans="2:7" ht="45" customHeight="1" x14ac:dyDescent="0.2">
      <c r="B159" s="117" t="s">
        <v>821</v>
      </c>
      <c r="C159" s="89" t="s">
        <v>822</v>
      </c>
      <c r="D159" s="90" t="s">
        <v>525</v>
      </c>
      <c r="E159" s="115" t="s">
        <v>743</v>
      </c>
      <c r="F159" s="91">
        <v>36579</v>
      </c>
      <c r="G159" s="92" t="s">
        <v>823</v>
      </c>
    </row>
    <row r="160" spans="2:7" ht="30" customHeight="1" x14ac:dyDescent="0.2">
      <c r="B160" s="125" t="s">
        <v>824</v>
      </c>
      <c r="C160" s="126" t="s">
        <v>825</v>
      </c>
      <c r="D160" s="127" t="s">
        <v>525</v>
      </c>
      <c r="E160" s="128" t="s">
        <v>826</v>
      </c>
      <c r="F160" s="129">
        <v>32939</v>
      </c>
      <c r="G160" s="130" t="s">
        <v>527</v>
      </c>
    </row>
    <row r="161" spans="2:7" ht="30" customHeight="1" x14ac:dyDescent="0.2">
      <c r="B161" s="117" t="s">
        <v>827</v>
      </c>
      <c r="C161" s="89" t="s">
        <v>828</v>
      </c>
      <c r="D161" s="90" t="s">
        <v>525</v>
      </c>
      <c r="E161" s="115" t="s">
        <v>826</v>
      </c>
      <c r="F161" s="91">
        <v>31525</v>
      </c>
      <c r="G161" s="92" t="s">
        <v>527</v>
      </c>
    </row>
    <row r="162" spans="2:7" ht="30" customHeight="1" x14ac:dyDescent="0.2">
      <c r="B162" s="125" t="s">
        <v>829</v>
      </c>
      <c r="C162" s="126" t="s">
        <v>830</v>
      </c>
      <c r="D162" s="127" t="s">
        <v>525</v>
      </c>
      <c r="E162" s="128" t="s">
        <v>826</v>
      </c>
      <c r="F162" s="129">
        <v>29047</v>
      </c>
      <c r="G162" s="130" t="s">
        <v>527</v>
      </c>
    </row>
    <row r="163" spans="2:7" ht="30" customHeight="1" x14ac:dyDescent="0.2">
      <c r="B163" s="117" t="s">
        <v>831</v>
      </c>
      <c r="C163" s="89" t="s">
        <v>832</v>
      </c>
      <c r="D163" s="90" t="s">
        <v>525</v>
      </c>
      <c r="E163" s="115" t="s">
        <v>833</v>
      </c>
      <c r="F163" s="91">
        <v>33499</v>
      </c>
      <c r="G163" s="92" t="s">
        <v>527</v>
      </c>
    </row>
    <row r="164" spans="2:7" ht="30" customHeight="1" x14ac:dyDescent="0.2">
      <c r="B164" s="125" t="s">
        <v>834</v>
      </c>
      <c r="C164" s="126" t="s">
        <v>835</v>
      </c>
      <c r="D164" s="127" t="s">
        <v>525</v>
      </c>
      <c r="E164" s="128" t="s">
        <v>833</v>
      </c>
      <c r="F164" s="129">
        <v>30286</v>
      </c>
      <c r="G164" s="130" t="s">
        <v>527</v>
      </c>
    </row>
    <row r="165" spans="2:7" ht="45" customHeight="1" x14ac:dyDescent="0.2">
      <c r="B165" s="117" t="s">
        <v>836</v>
      </c>
      <c r="C165" s="89" t="s">
        <v>837</v>
      </c>
      <c r="D165" s="90" t="s">
        <v>525</v>
      </c>
      <c r="E165" s="115" t="s">
        <v>838</v>
      </c>
      <c r="F165" s="91">
        <v>35760</v>
      </c>
      <c r="G165" s="92" t="s">
        <v>839</v>
      </c>
    </row>
    <row r="166" spans="2:7" ht="45" customHeight="1" x14ac:dyDescent="0.2">
      <c r="B166" s="125" t="s">
        <v>840</v>
      </c>
      <c r="C166" s="126" t="s">
        <v>841</v>
      </c>
      <c r="D166" s="127" t="s">
        <v>525</v>
      </c>
      <c r="E166" s="128" t="s">
        <v>842</v>
      </c>
      <c r="F166" s="129">
        <v>33345</v>
      </c>
      <c r="G166" s="130" t="s">
        <v>527</v>
      </c>
    </row>
    <row r="167" spans="2:7" ht="45" customHeight="1" x14ac:dyDescent="0.2">
      <c r="B167" s="117" t="s">
        <v>843</v>
      </c>
      <c r="C167" s="89" t="s">
        <v>844</v>
      </c>
      <c r="D167" s="90" t="s">
        <v>525</v>
      </c>
      <c r="E167" s="115" t="s">
        <v>845</v>
      </c>
      <c r="F167" s="91">
        <v>34906</v>
      </c>
      <c r="G167" s="92" t="s">
        <v>527</v>
      </c>
    </row>
    <row r="168" spans="2:7" ht="45" customHeight="1" x14ac:dyDescent="0.2">
      <c r="B168" s="125" t="s">
        <v>846</v>
      </c>
      <c r="C168" s="126" t="s">
        <v>847</v>
      </c>
      <c r="D168" s="127" t="s">
        <v>525</v>
      </c>
      <c r="E168" s="128" t="s">
        <v>845</v>
      </c>
      <c r="F168" s="129">
        <v>33562</v>
      </c>
      <c r="G168" s="130" t="s">
        <v>527</v>
      </c>
    </row>
    <row r="169" spans="2:7" ht="45" customHeight="1" x14ac:dyDescent="0.2">
      <c r="B169" s="117" t="s">
        <v>848</v>
      </c>
      <c r="C169" s="89" t="s">
        <v>849</v>
      </c>
      <c r="D169" s="90" t="s">
        <v>525</v>
      </c>
      <c r="E169" s="115" t="s">
        <v>845</v>
      </c>
      <c r="F169" s="91">
        <v>31700</v>
      </c>
      <c r="G169" s="92" t="s">
        <v>527</v>
      </c>
    </row>
    <row r="170" spans="2:7" ht="20.100000000000001" customHeight="1" x14ac:dyDescent="0.2">
      <c r="B170" s="125" t="s">
        <v>850</v>
      </c>
      <c r="C170" s="126" t="s">
        <v>851</v>
      </c>
      <c r="D170" s="127" t="s">
        <v>525</v>
      </c>
      <c r="E170" s="128" t="s">
        <v>845</v>
      </c>
      <c r="F170" s="129">
        <v>24152</v>
      </c>
      <c r="G170" s="130" t="s">
        <v>527</v>
      </c>
    </row>
    <row r="171" spans="2:7" x14ac:dyDescent="0.2">
      <c r="B171" s="119" t="s">
        <v>512</v>
      </c>
      <c r="C171" s="120"/>
      <c r="D171" s="121"/>
      <c r="E171" s="121"/>
      <c r="F171" s="122"/>
      <c r="G171" s="120"/>
    </row>
    <row r="172" spans="2:7" ht="30" customHeight="1" x14ac:dyDescent="0.2">
      <c r="B172" s="118" t="s">
        <v>852</v>
      </c>
      <c r="C172" s="93" t="s">
        <v>853</v>
      </c>
      <c r="D172" s="94" t="s">
        <v>525</v>
      </c>
      <c r="E172" s="116" t="s">
        <v>854</v>
      </c>
      <c r="F172" s="95">
        <v>34661</v>
      </c>
      <c r="G172" s="96" t="s">
        <v>855</v>
      </c>
    </row>
    <row r="173" spans="2:7" ht="45" customHeight="1" x14ac:dyDescent="0.2">
      <c r="B173" s="117" t="s">
        <v>856</v>
      </c>
      <c r="C173" s="89" t="s">
        <v>857</v>
      </c>
      <c r="D173" s="90" t="s">
        <v>525</v>
      </c>
      <c r="E173" s="115" t="s">
        <v>854</v>
      </c>
      <c r="F173" s="91">
        <v>35998</v>
      </c>
      <c r="G173" s="92" t="s">
        <v>527</v>
      </c>
    </row>
    <row r="174" spans="2:7" ht="45" customHeight="1" x14ac:dyDescent="0.2">
      <c r="B174" s="118" t="s">
        <v>858</v>
      </c>
      <c r="C174" s="93" t="s">
        <v>859</v>
      </c>
      <c r="D174" s="94" t="s">
        <v>525</v>
      </c>
      <c r="E174" s="116" t="s">
        <v>854</v>
      </c>
      <c r="F174" s="95">
        <v>35998</v>
      </c>
      <c r="G174" s="96" t="s">
        <v>860</v>
      </c>
    </row>
    <row r="175" spans="2:7" ht="45" customHeight="1" x14ac:dyDescent="0.2">
      <c r="B175" s="117" t="s">
        <v>861</v>
      </c>
      <c r="C175" s="89" t="s">
        <v>862</v>
      </c>
      <c r="D175" s="90" t="s">
        <v>525</v>
      </c>
      <c r="E175" s="115" t="s">
        <v>854</v>
      </c>
      <c r="F175" s="91">
        <v>35998</v>
      </c>
      <c r="G175" s="92" t="s">
        <v>863</v>
      </c>
    </row>
    <row r="176" spans="2:7" ht="45" customHeight="1" x14ac:dyDescent="0.2">
      <c r="B176" s="118" t="s">
        <v>864</v>
      </c>
      <c r="C176" s="93" t="s">
        <v>865</v>
      </c>
      <c r="D176" s="94" t="s">
        <v>525</v>
      </c>
      <c r="E176" s="116" t="s">
        <v>854</v>
      </c>
      <c r="F176" s="95">
        <v>35998</v>
      </c>
      <c r="G176" s="96" t="s">
        <v>527</v>
      </c>
    </row>
    <row r="177" spans="2:7" ht="45" customHeight="1" x14ac:dyDescent="0.2">
      <c r="B177" s="117" t="s">
        <v>866</v>
      </c>
      <c r="C177" s="89" t="s">
        <v>867</v>
      </c>
      <c r="D177" s="90" t="s">
        <v>525</v>
      </c>
      <c r="E177" s="115" t="s">
        <v>854</v>
      </c>
      <c r="F177" s="91">
        <v>35998</v>
      </c>
      <c r="G177" s="92" t="s">
        <v>868</v>
      </c>
    </row>
    <row r="178" spans="2:7" ht="45" customHeight="1" x14ac:dyDescent="0.2">
      <c r="B178" s="118" t="s">
        <v>869</v>
      </c>
      <c r="C178" s="93" t="s">
        <v>870</v>
      </c>
      <c r="D178" s="94" t="s">
        <v>525</v>
      </c>
      <c r="E178" s="116" t="s">
        <v>854</v>
      </c>
      <c r="F178" s="95">
        <v>35998</v>
      </c>
      <c r="G178" s="96" t="s">
        <v>871</v>
      </c>
    </row>
    <row r="179" spans="2:7" ht="45" customHeight="1" x14ac:dyDescent="0.2">
      <c r="B179" s="117" t="s">
        <v>872</v>
      </c>
      <c r="C179" s="89" t="s">
        <v>873</v>
      </c>
      <c r="D179" s="90" t="s">
        <v>525</v>
      </c>
      <c r="E179" s="115" t="s">
        <v>854</v>
      </c>
      <c r="F179" s="91">
        <v>35998</v>
      </c>
      <c r="G179" s="92" t="s">
        <v>874</v>
      </c>
    </row>
    <row r="180" spans="2:7" ht="45" customHeight="1" x14ac:dyDescent="0.2">
      <c r="B180" s="118" t="s">
        <v>875</v>
      </c>
      <c r="C180" s="93" t="s">
        <v>876</v>
      </c>
      <c r="D180" s="94" t="s">
        <v>525</v>
      </c>
      <c r="E180" s="116" t="s">
        <v>854</v>
      </c>
      <c r="F180" s="95">
        <v>35998</v>
      </c>
      <c r="G180" s="96" t="s">
        <v>877</v>
      </c>
    </row>
    <row r="181" spans="2:7" ht="45" customHeight="1" x14ac:dyDescent="0.2">
      <c r="B181" s="117" t="s">
        <v>878</v>
      </c>
      <c r="C181" s="89" t="s">
        <v>879</v>
      </c>
      <c r="D181" s="90" t="s">
        <v>525</v>
      </c>
      <c r="E181" s="115" t="s">
        <v>854</v>
      </c>
      <c r="F181" s="91">
        <v>36875</v>
      </c>
      <c r="G181" s="92" t="s">
        <v>527</v>
      </c>
    </row>
    <row r="182" spans="2:7" ht="45" customHeight="1" x14ac:dyDescent="0.2">
      <c r="B182" s="118" t="s">
        <v>880</v>
      </c>
      <c r="C182" s="93" t="s">
        <v>881</v>
      </c>
      <c r="D182" s="94" t="s">
        <v>525</v>
      </c>
      <c r="E182" s="116" t="s">
        <v>854</v>
      </c>
      <c r="F182" s="95">
        <v>37132</v>
      </c>
      <c r="G182" s="96" t="s">
        <v>527</v>
      </c>
    </row>
    <row r="183" spans="2:7" ht="60" customHeight="1" x14ac:dyDescent="0.2">
      <c r="B183" s="117" t="s">
        <v>882</v>
      </c>
      <c r="C183" s="89" t="s">
        <v>883</v>
      </c>
      <c r="D183" s="90" t="s">
        <v>500</v>
      </c>
      <c r="E183" s="115" t="s">
        <v>884</v>
      </c>
      <c r="F183" s="91">
        <v>35781</v>
      </c>
      <c r="G183" s="92" t="s">
        <v>527</v>
      </c>
    </row>
    <row r="184" spans="2:7" ht="30" customHeight="1" x14ac:dyDescent="0.2">
      <c r="B184" s="118" t="s">
        <v>885</v>
      </c>
      <c r="C184" s="93" t="s">
        <v>886</v>
      </c>
      <c r="D184" s="94" t="s">
        <v>525</v>
      </c>
      <c r="E184" s="116" t="s">
        <v>887</v>
      </c>
      <c r="F184" s="95">
        <v>32771</v>
      </c>
      <c r="G184" s="96" t="s">
        <v>527</v>
      </c>
    </row>
    <row r="185" spans="2:7" ht="30" customHeight="1" x14ac:dyDescent="0.2">
      <c r="B185" s="117" t="s">
        <v>888</v>
      </c>
      <c r="C185" s="89" t="s">
        <v>889</v>
      </c>
      <c r="D185" s="90" t="s">
        <v>525</v>
      </c>
      <c r="E185" s="115" t="s">
        <v>887</v>
      </c>
      <c r="F185" s="91">
        <v>30986</v>
      </c>
      <c r="G185" s="92" t="s">
        <v>527</v>
      </c>
    </row>
    <row r="186" spans="2:7" ht="30" customHeight="1" x14ac:dyDescent="0.2">
      <c r="B186" s="125" t="s">
        <v>890</v>
      </c>
      <c r="C186" s="126" t="s">
        <v>891</v>
      </c>
      <c r="D186" s="127" t="s">
        <v>525</v>
      </c>
      <c r="E186" s="128" t="s">
        <v>887</v>
      </c>
      <c r="F186" s="129">
        <v>30230</v>
      </c>
      <c r="G186" s="130" t="s">
        <v>527</v>
      </c>
    </row>
    <row r="187" spans="2:7" ht="30" customHeight="1" x14ac:dyDescent="0.2">
      <c r="B187" s="117" t="s">
        <v>892</v>
      </c>
      <c r="C187" s="89" t="s">
        <v>893</v>
      </c>
      <c r="D187" s="90" t="s">
        <v>525</v>
      </c>
      <c r="E187" s="115" t="s">
        <v>887</v>
      </c>
      <c r="F187" s="91">
        <v>30230</v>
      </c>
      <c r="G187" s="92" t="s">
        <v>527</v>
      </c>
    </row>
    <row r="188" spans="2:7" ht="30" customHeight="1" x14ac:dyDescent="0.2">
      <c r="B188" s="125" t="s">
        <v>894</v>
      </c>
      <c r="C188" s="126" t="s">
        <v>895</v>
      </c>
      <c r="D188" s="127" t="s">
        <v>525</v>
      </c>
      <c r="E188" s="128" t="s">
        <v>887</v>
      </c>
      <c r="F188" s="129">
        <v>28914</v>
      </c>
      <c r="G188" s="130" t="s">
        <v>527</v>
      </c>
    </row>
    <row r="189" spans="2:7" ht="30" customHeight="1" x14ac:dyDescent="0.2">
      <c r="B189" s="117" t="s">
        <v>896</v>
      </c>
      <c r="C189" s="89" t="s">
        <v>897</v>
      </c>
      <c r="D189" s="90" t="s">
        <v>500</v>
      </c>
      <c r="E189" s="115" t="s">
        <v>898</v>
      </c>
      <c r="F189" s="91">
        <v>32680</v>
      </c>
      <c r="G189" s="92" t="s">
        <v>527</v>
      </c>
    </row>
    <row r="190" spans="2:7" x14ac:dyDescent="0.2">
      <c r="B190" s="119" t="s">
        <v>899</v>
      </c>
      <c r="C190" s="120"/>
      <c r="D190" s="121"/>
      <c r="E190" s="121"/>
      <c r="F190" s="122"/>
      <c r="G190" s="120"/>
    </row>
    <row r="191" spans="2:7" ht="30" customHeight="1" x14ac:dyDescent="0.2">
      <c r="B191" s="118" t="s">
        <v>900</v>
      </c>
      <c r="C191" s="93" t="s">
        <v>901</v>
      </c>
      <c r="D191" s="94" t="s">
        <v>525</v>
      </c>
      <c r="E191" s="116" t="s">
        <v>902</v>
      </c>
      <c r="F191" s="95">
        <v>28060</v>
      </c>
      <c r="G191" s="96" t="s">
        <v>527</v>
      </c>
    </row>
    <row r="192" spans="2:7" ht="30" customHeight="1" x14ac:dyDescent="0.2">
      <c r="B192" s="117" t="s">
        <v>903</v>
      </c>
      <c r="C192" s="89" t="s">
        <v>904</v>
      </c>
      <c r="D192" s="90" t="s">
        <v>525</v>
      </c>
      <c r="E192" s="115" t="s">
        <v>905</v>
      </c>
      <c r="F192" s="91">
        <v>33471</v>
      </c>
      <c r="G192" s="92" t="s">
        <v>527</v>
      </c>
    </row>
    <row r="193" spans="2:7" ht="30" customHeight="1" x14ac:dyDescent="0.2">
      <c r="B193" s="118" t="s">
        <v>906</v>
      </c>
      <c r="C193" s="93" t="s">
        <v>907</v>
      </c>
      <c r="D193" s="94" t="s">
        <v>525</v>
      </c>
      <c r="E193" s="116" t="s">
        <v>905</v>
      </c>
      <c r="F193" s="95">
        <v>29922</v>
      </c>
      <c r="G193" s="96" t="s">
        <v>527</v>
      </c>
    </row>
    <row r="194" spans="2:7" ht="30" customHeight="1" x14ac:dyDescent="0.2">
      <c r="B194" s="117" t="s">
        <v>908</v>
      </c>
      <c r="C194" s="89" t="s">
        <v>909</v>
      </c>
      <c r="D194" s="90" t="s">
        <v>525</v>
      </c>
      <c r="E194" s="115" t="s">
        <v>910</v>
      </c>
      <c r="F194" s="91">
        <v>29999</v>
      </c>
      <c r="G194" s="92" t="s">
        <v>527</v>
      </c>
    </row>
    <row r="195" spans="2:7" ht="30" customHeight="1" x14ac:dyDescent="0.2">
      <c r="B195" s="118" t="s">
        <v>911</v>
      </c>
      <c r="C195" s="93" t="s">
        <v>912</v>
      </c>
      <c r="D195" s="94" t="s">
        <v>525</v>
      </c>
      <c r="E195" s="116" t="s">
        <v>910</v>
      </c>
      <c r="F195" s="95">
        <v>28655</v>
      </c>
      <c r="G195" s="96" t="s">
        <v>527</v>
      </c>
    </row>
    <row r="196" spans="2:7" ht="30" customHeight="1" x14ac:dyDescent="0.2">
      <c r="B196" s="117" t="s">
        <v>913</v>
      </c>
      <c r="C196" s="89" t="s">
        <v>914</v>
      </c>
      <c r="D196" s="90" t="s">
        <v>525</v>
      </c>
      <c r="E196" s="115" t="s">
        <v>910</v>
      </c>
      <c r="F196" s="91">
        <v>28529</v>
      </c>
      <c r="G196" s="92" t="s">
        <v>527</v>
      </c>
    </row>
    <row r="197" spans="2:7" ht="20.100000000000001" customHeight="1" x14ac:dyDescent="0.2">
      <c r="B197" s="118" t="s">
        <v>915</v>
      </c>
      <c r="C197" s="93" t="s">
        <v>916</v>
      </c>
      <c r="D197" s="94" t="s">
        <v>525</v>
      </c>
      <c r="E197" s="116" t="s">
        <v>910</v>
      </c>
      <c r="F197" s="95">
        <v>27948</v>
      </c>
      <c r="G197" s="96" t="s">
        <v>527</v>
      </c>
    </row>
    <row r="198" spans="2:7" ht="30" customHeight="1" x14ac:dyDescent="0.2">
      <c r="B198" s="117" t="s">
        <v>917</v>
      </c>
      <c r="C198" s="89" t="s">
        <v>918</v>
      </c>
      <c r="D198" s="90" t="s">
        <v>525</v>
      </c>
      <c r="E198" s="115" t="s">
        <v>919</v>
      </c>
      <c r="F198" s="91">
        <v>32071</v>
      </c>
      <c r="G198" s="92" t="s">
        <v>527</v>
      </c>
    </row>
    <row r="199" spans="2:7" ht="30" customHeight="1" x14ac:dyDescent="0.2">
      <c r="B199" s="118" t="s">
        <v>920</v>
      </c>
      <c r="C199" s="93" t="s">
        <v>921</v>
      </c>
      <c r="D199" s="94" t="s">
        <v>525</v>
      </c>
      <c r="E199" s="116" t="s">
        <v>919</v>
      </c>
      <c r="F199" s="95">
        <v>29187</v>
      </c>
      <c r="G199" s="96" t="s">
        <v>527</v>
      </c>
    </row>
    <row r="200" spans="2:7" ht="30" customHeight="1" x14ac:dyDescent="0.2">
      <c r="B200" s="117" t="s">
        <v>922</v>
      </c>
      <c r="C200" s="89" t="s">
        <v>923</v>
      </c>
      <c r="D200" s="90" t="s">
        <v>525</v>
      </c>
      <c r="E200" s="115" t="s">
        <v>924</v>
      </c>
      <c r="F200" s="91">
        <v>32113</v>
      </c>
      <c r="G200" s="92" t="s">
        <v>527</v>
      </c>
    </row>
    <row r="201" spans="2:7" ht="30" customHeight="1" x14ac:dyDescent="0.2">
      <c r="B201" s="118" t="s">
        <v>925</v>
      </c>
      <c r="C201" s="93" t="s">
        <v>926</v>
      </c>
      <c r="D201" s="94" t="s">
        <v>525</v>
      </c>
      <c r="E201" s="116" t="s">
        <v>924</v>
      </c>
      <c r="F201" s="95">
        <v>31021</v>
      </c>
      <c r="G201" s="96" t="s">
        <v>527</v>
      </c>
    </row>
    <row r="202" spans="2:7" ht="30" customHeight="1" x14ac:dyDescent="0.2">
      <c r="B202" s="117" t="s">
        <v>927</v>
      </c>
      <c r="C202" s="89" t="s">
        <v>928</v>
      </c>
      <c r="D202" s="90" t="s">
        <v>525</v>
      </c>
      <c r="E202" s="115" t="s">
        <v>924</v>
      </c>
      <c r="F202" s="91">
        <v>27598</v>
      </c>
      <c r="G202" s="92" t="s">
        <v>527</v>
      </c>
    </row>
    <row r="203" spans="2:7" ht="45" customHeight="1" x14ac:dyDescent="0.2">
      <c r="B203" s="118" t="s">
        <v>929</v>
      </c>
      <c r="C203" s="93" t="s">
        <v>930</v>
      </c>
      <c r="D203" s="94" t="s">
        <v>525</v>
      </c>
      <c r="E203" s="116" t="s">
        <v>924</v>
      </c>
      <c r="F203" s="95">
        <v>27598</v>
      </c>
      <c r="G203" s="96" t="s">
        <v>527</v>
      </c>
    </row>
    <row r="204" spans="2:7" ht="30" customHeight="1" x14ac:dyDescent="0.2">
      <c r="B204" s="117" t="s">
        <v>931</v>
      </c>
      <c r="C204" s="89" t="s">
        <v>932</v>
      </c>
      <c r="D204" s="90" t="s">
        <v>525</v>
      </c>
      <c r="E204" s="115" t="s">
        <v>924</v>
      </c>
      <c r="F204" s="91">
        <v>27528</v>
      </c>
      <c r="G204" s="92" t="s">
        <v>527</v>
      </c>
    </row>
    <row r="205" spans="2:7" ht="30" customHeight="1" x14ac:dyDescent="0.2">
      <c r="B205" s="118" t="s">
        <v>933</v>
      </c>
      <c r="C205" s="93" t="s">
        <v>934</v>
      </c>
      <c r="D205" s="94" t="s">
        <v>525</v>
      </c>
      <c r="E205" s="116" t="s">
        <v>924</v>
      </c>
      <c r="F205" s="95">
        <v>25756</v>
      </c>
      <c r="G205" s="96" t="s">
        <v>527</v>
      </c>
    </row>
    <row r="206" spans="2:7" ht="20.100000000000001" customHeight="1" x14ac:dyDescent="0.2">
      <c r="B206" s="117" t="s">
        <v>935</v>
      </c>
      <c r="C206" s="89" t="s">
        <v>936</v>
      </c>
      <c r="D206" s="90" t="s">
        <v>525</v>
      </c>
      <c r="E206" s="115" t="s">
        <v>924</v>
      </c>
      <c r="F206" s="91">
        <v>25756</v>
      </c>
      <c r="G206" s="92" t="s">
        <v>527</v>
      </c>
    </row>
    <row r="207" spans="2:7" ht="30" customHeight="1" x14ac:dyDescent="0.2">
      <c r="B207" s="118" t="s">
        <v>937</v>
      </c>
      <c r="C207" s="93" t="s">
        <v>938</v>
      </c>
      <c r="D207" s="94" t="s">
        <v>525</v>
      </c>
      <c r="E207" s="116" t="s">
        <v>924</v>
      </c>
      <c r="F207" s="95">
        <v>29439</v>
      </c>
      <c r="G207" s="96" t="s">
        <v>527</v>
      </c>
    </row>
    <row r="208" spans="2:7" ht="20.100000000000001" customHeight="1" x14ac:dyDescent="0.2">
      <c r="B208" s="117" t="s">
        <v>939</v>
      </c>
      <c r="C208" s="89" t="s">
        <v>940</v>
      </c>
      <c r="D208" s="90" t="s">
        <v>525</v>
      </c>
      <c r="E208" s="115" t="s">
        <v>924</v>
      </c>
      <c r="F208" s="91">
        <v>27717</v>
      </c>
      <c r="G208" s="92" t="s">
        <v>527</v>
      </c>
    </row>
    <row r="209" spans="2:7" ht="30" customHeight="1" x14ac:dyDescent="0.2">
      <c r="B209" s="118" t="s">
        <v>941</v>
      </c>
      <c r="C209" s="93" t="s">
        <v>942</v>
      </c>
      <c r="D209" s="94" t="s">
        <v>525</v>
      </c>
      <c r="E209" s="116" t="s">
        <v>943</v>
      </c>
      <c r="F209" s="95">
        <v>33212</v>
      </c>
      <c r="G209" s="96" t="s">
        <v>527</v>
      </c>
    </row>
    <row r="210" spans="2:7" ht="30" customHeight="1" x14ac:dyDescent="0.2">
      <c r="B210" s="117" t="s">
        <v>944</v>
      </c>
      <c r="C210" s="89" t="s">
        <v>945</v>
      </c>
      <c r="D210" s="90" t="s">
        <v>525</v>
      </c>
      <c r="E210" s="115" t="s">
        <v>943</v>
      </c>
      <c r="F210" s="91">
        <v>32113</v>
      </c>
      <c r="G210" s="92" t="s">
        <v>527</v>
      </c>
    </row>
    <row r="211" spans="2:7" ht="45" customHeight="1" x14ac:dyDescent="0.2">
      <c r="B211" s="118" t="s">
        <v>946</v>
      </c>
      <c r="C211" s="93" t="s">
        <v>947</v>
      </c>
      <c r="D211" s="94" t="s">
        <v>525</v>
      </c>
      <c r="E211" s="116" t="s">
        <v>943</v>
      </c>
      <c r="F211" s="95">
        <v>31672</v>
      </c>
      <c r="G211" s="96" t="s">
        <v>527</v>
      </c>
    </row>
    <row r="212" spans="2:7" ht="20.100000000000001" customHeight="1" x14ac:dyDescent="0.2">
      <c r="B212" s="117" t="s">
        <v>948</v>
      </c>
      <c r="C212" s="89" t="s">
        <v>949</v>
      </c>
      <c r="D212" s="90" t="s">
        <v>525</v>
      </c>
      <c r="E212" s="115" t="s">
        <v>943</v>
      </c>
      <c r="F212" s="91">
        <v>30839</v>
      </c>
      <c r="G212" s="92" t="s">
        <v>527</v>
      </c>
    </row>
    <row r="213" spans="2:7" ht="20.100000000000001" customHeight="1" x14ac:dyDescent="0.2">
      <c r="B213" s="118" t="s">
        <v>950</v>
      </c>
      <c r="C213" s="93" t="s">
        <v>951</v>
      </c>
      <c r="D213" s="94" t="s">
        <v>525</v>
      </c>
      <c r="E213" s="116" t="s">
        <v>943</v>
      </c>
      <c r="F213" s="95">
        <v>30286</v>
      </c>
      <c r="G213" s="96" t="s">
        <v>527</v>
      </c>
    </row>
    <row r="214" spans="2:7" ht="30" customHeight="1" x14ac:dyDescent="0.2">
      <c r="B214" s="117" t="s">
        <v>952</v>
      </c>
      <c r="C214" s="89" t="s">
        <v>953</v>
      </c>
      <c r="D214" s="90" t="s">
        <v>525</v>
      </c>
      <c r="E214" s="115" t="s">
        <v>943</v>
      </c>
      <c r="F214" s="91">
        <v>27528</v>
      </c>
      <c r="G214" s="92" t="s">
        <v>527</v>
      </c>
    </row>
    <row r="215" spans="2:7" ht="20.100000000000001" customHeight="1" x14ac:dyDescent="0.2">
      <c r="B215" s="118" t="s">
        <v>954</v>
      </c>
      <c r="C215" s="93" t="s">
        <v>955</v>
      </c>
      <c r="D215" s="94" t="s">
        <v>500</v>
      </c>
      <c r="E215" s="116" t="s">
        <v>943</v>
      </c>
      <c r="F215" s="95">
        <v>28655</v>
      </c>
      <c r="G215" s="96" t="s">
        <v>527</v>
      </c>
    </row>
    <row r="216" spans="2:7" ht="30" customHeight="1" x14ac:dyDescent="0.2">
      <c r="B216" s="117" t="s">
        <v>956</v>
      </c>
      <c r="C216" s="89" t="s">
        <v>957</v>
      </c>
      <c r="D216" s="90" t="s">
        <v>525</v>
      </c>
      <c r="E216" s="115" t="s">
        <v>943</v>
      </c>
      <c r="F216" s="91">
        <v>27696</v>
      </c>
      <c r="G216" s="92" t="s">
        <v>527</v>
      </c>
    </row>
    <row r="217" spans="2:7" ht="30" customHeight="1" x14ac:dyDescent="0.2">
      <c r="B217" s="118" t="s">
        <v>958</v>
      </c>
      <c r="C217" s="93" t="s">
        <v>959</v>
      </c>
      <c r="D217" s="94" t="s">
        <v>500</v>
      </c>
      <c r="E217" s="116" t="s">
        <v>943</v>
      </c>
      <c r="F217" s="95">
        <v>29530</v>
      </c>
      <c r="G217" s="96" t="s">
        <v>527</v>
      </c>
    </row>
    <row r="218" spans="2:7" ht="30" customHeight="1" x14ac:dyDescent="0.2">
      <c r="B218" s="117" t="s">
        <v>960</v>
      </c>
      <c r="C218" s="89" t="s">
        <v>961</v>
      </c>
      <c r="D218" s="90" t="s">
        <v>525</v>
      </c>
      <c r="E218" s="115" t="s">
        <v>943</v>
      </c>
      <c r="F218" s="91">
        <v>25441</v>
      </c>
      <c r="G218" s="92" t="s">
        <v>527</v>
      </c>
    </row>
    <row r="219" spans="2:7" ht="20.100000000000001" customHeight="1" x14ac:dyDescent="0.2">
      <c r="B219" s="118" t="s">
        <v>962</v>
      </c>
      <c r="C219" s="93" t="s">
        <v>963</v>
      </c>
      <c r="D219" s="94" t="s">
        <v>525</v>
      </c>
      <c r="E219" s="116" t="s">
        <v>943</v>
      </c>
      <c r="F219" s="95">
        <v>29565</v>
      </c>
      <c r="G219" s="96" t="s">
        <v>527</v>
      </c>
    </row>
    <row r="220" spans="2:7" ht="30" customHeight="1" x14ac:dyDescent="0.2">
      <c r="B220" s="117" t="s">
        <v>964</v>
      </c>
      <c r="C220" s="89" t="s">
        <v>965</v>
      </c>
      <c r="D220" s="90" t="s">
        <v>500</v>
      </c>
      <c r="E220" s="115" t="s">
        <v>943</v>
      </c>
      <c r="F220" s="91">
        <v>29817</v>
      </c>
      <c r="G220" s="92" t="s">
        <v>527</v>
      </c>
    </row>
    <row r="221" spans="2:7" x14ac:dyDescent="0.2">
      <c r="B221" s="119" t="s">
        <v>513</v>
      </c>
      <c r="C221" s="120"/>
      <c r="D221" s="121"/>
      <c r="E221" s="121"/>
      <c r="F221" s="122"/>
      <c r="G221" s="120"/>
    </row>
    <row r="222" spans="2:7" ht="30" customHeight="1" x14ac:dyDescent="0.2">
      <c r="B222" s="118" t="s">
        <v>966</v>
      </c>
      <c r="C222" s="93" t="s">
        <v>967</v>
      </c>
      <c r="D222" s="94" t="s">
        <v>525</v>
      </c>
      <c r="E222" s="116" t="s">
        <v>968</v>
      </c>
      <c r="F222" s="95">
        <v>36236</v>
      </c>
      <c r="G222" s="96" t="s">
        <v>969</v>
      </c>
    </row>
    <row r="223" spans="2:7" ht="30" customHeight="1" x14ac:dyDescent="0.2">
      <c r="B223" s="117" t="s">
        <v>970</v>
      </c>
      <c r="C223" s="89" t="s">
        <v>971</v>
      </c>
      <c r="D223" s="90" t="s">
        <v>525</v>
      </c>
      <c r="E223" s="115" t="s">
        <v>968</v>
      </c>
      <c r="F223" s="91">
        <v>34290</v>
      </c>
      <c r="G223" s="92" t="s">
        <v>972</v>
      </c>
    </row>
    <row r="224" spans="2:7" ht="30" customHeight="1" x14ac:dyDescent="0.2">
      <c r="B224" s="118" t="s">
        <v>973</v>
      </c>
      <c r="C224" s="93" t="s">
        <v>974</v>
      </c>
      <c r="D224" s="94" t="s">
        <v>501</v>
      </c>
      <c r="E224" s="116" t="s">
        <v>968</v>
      </c>
      <c r="F224" s="95">
        <v>34626</v>
      </c>
      <c r="G224" s="96" t="s">
        <v>975</v>
      </c>
    </row>
    <row r="225" spans="2:7" ht="20.100000000000001" customHeight="1" x14ac:dyDescent="0.2">
      <c r="B225" s="117" t="s">
        <v>976</v>
      </c>
      <c r="C225" s="89" t="s">
        <v>977</v>
      </c>
      <c r="D225" s="90" t="s">
        <v>525</v>
      </c>
      <c r="E225" s="115" t="s">
        <v>968</v>
      </c>
      <c r="F225" s="91">
        <v>28074</v>
      </c>
      <c r="G225" s="92" t="s">
        <v>527</v>
      </c>
    </row>
    <row r="226" spans="2:7" ht="30" customHeight="1" x14ac:dyDescent="0.2">
      <c r="B226" s="118" t="s">
        <v>978</v>
      </c>
      <c r="C226" s="93" t="s">
        <v>979</v>
      </c>
      <c r="D226" s="94" t="s">
        <v>501</v>
      </c>
      <c r="E226" s="116" t="s">
        <v>968</v>
      </c>
      <c r="F226" s="95">
        <v>36145</v>
      </c>
      <c r="G226" s="96" t="s">
        <v>527</v>
      </c>
    </row>
    <row r="227" spans="2:7" ht="20.100000000000001" customHeight="1" x14ac:dyDescent="0.2">
      <c r="B227" s="117" t="s">
        <v>980</v>
      </c>
      <c r="C227" s="89" t="s">
        <v>981</v>
      </c>
      <c r="D227" s="90" t="s">
        <v>500</v>
      </c>
      <c r="E227" s="115" t="s">
        <v>968</v>
      </c>
      <c r="F227" s="91">
        <v>35760</v>
      </c>
      <c r="G227" s="92" t="s">
        <v>527</v>
      </c>
    </row>
    <row r="228" spans="2:7" ht="20.100000000000001" customHeight="1" x14ac:dyDescent="0.2">
      <c r="B228" s="118" t="s">
        <v>982</v>
      </c>
      <c r="C228" s="93" t="s">
        <v>983</v>
      </c>
      <c r="D228" s="94" t="s">
        <v>525</v>
      </c>
      <c r="E228" s="116" t="s">
        <v>968</v>
      </c>
      <c r="F228" s="95">
        <v>28529</v>
      </c>
      <c r="G228" s="96" t="s">
        <v>527</v>
      </c>
    </row>
    <row r="229" spans="2:7" ht="30" customHeight="1" x14ac:dyDescent="0.2">
      <c r="B229" s="117" t="s">
        <v>984</v>
      </c>
      <c r="C229" s="89" t="s">
        <v>985</v>
      </c>
      <c r="D229" s="90" t="s">
        <v>525</v>
      </c>
      <c r="E229" s="115" t="s">
        <v>968</v>
      </c>
      <c r="F229" s="91">
        <v>28424</v>
      </c>
      <c r="G229" s="92" t="s">
        <v>527</v>
      </c>
    </row>
    <row r="230" spans="2:7" ht="30" customHeight="1" x14ac:dyDescent="0.2">
      <c r="B230" s="118" t="s">
        <v>986</v>
      </c>
      <c r="C230" s="93" t="s">
        <v>987</v>
      </c>
      <c r="D230" s="94" t="s">
        <v>525</v>
      </c>
      <c r="E230" s="116" t="s">
        <v>988</v>
      </c>
      <c r="F230" s="95">
        <v>31735</v>
      </c>
      <c r="G230" s="96" t="s">
        <v>527</v>
      </c>
    </row>
    <row r="231" spans="2:7" ht="30" customHeight="1" x14ac:dyDescent="0.2">
      <c r="B231" s="117" t="s">
        <v>989</v>
      </c>
      <c r="C231" s="89" t="s">
        <v>990</v>
      </c>
      <c r="D231" s="90" t="s">
        <v>525</v>
      </c>
      <c r="E231" s="115" t="s">
        <v>988</v>
      </c>
      <c r="F231" s="91">
        <v>33926</v>
      </c>
      <c r="G231" s="92" t="s">
        <v>527</v>
      </c>
    </row>
    <row r="232" spans="2:7" ht="30" customHeight="1" x14ac:dyDescent="0.2">
      <c r="B232" s="118" t="s">
        <v>991</v>
      </c>
      <c r="C232" s="93" t="s">
        <v>992</v>
      </c>
      <c r="D232" s="94" t="s">
        <v>525</v>
      </c>
      <c r="E232" s="116" t="s">
        <v>988</v>
      </c>
      <c r="F232" s="95">
        <v>35200</v>
      </c>
      <c r="G232" s="96" t="s">
        <v>527</v>
      </c>
    </row>
    <row r="233" spans="2:7" ht="60" customHeight="1" x14ac:dyDescent="0.2">
      <c r="B233" s="117" t="s">
        <v>993</v>
      </c>
      <c r="C233" s="89" t="s">
        <v>994</v>
      </c>
      <c r="D233" s="90" t="s">
        <v>525</v>
      </c>
      <c r="E233" s="115" t="s">
        <v>995</v>
      </c>
      <c r="F233" s="91">
        <v>34598</v>
      </c>
      <c r="G233" s="92" t="s">
        <v>996</v>
      </c>
    </row>
    <row r="234" spans="2:7" ht="30" customHeight="1" x14ac:dyDescent="0.2">
      <c r="B234" s="118" t="s">
        <v>997</v>
      </c>
      <c r="C234" s="93" t="s">
        <v>998</v>
      </c>
      <c r="D234" s="94" t="s">
        <v>525</v>
      </c>
      <c r="E234" s="116" t="s">
        <v>999</v>
      </c>
      <c r="F234" s="95">
        <v>29530</v>
      </c>
      <c r="G234" s="96" t="s">
        <v>527</v>
      </c>
    </row>
    <row r="235" spans="2:7" ht="30" customHeight="1" x14ac:dyDescent="0.2">
      <c r="B235" s="117" t="s">
        <v>1000</v>
      </c>
      <c r="C235" s="89" t="s">
        <v>1001</v>
      </c>
      <c r="D235" s="90" t="s">
        <v>525</v>
      </c>
      <c r="E235" s="115" t="s">
        <v>999</v>
      </c>
      <c r="F235" s="91">
        <v>29530</v>
      </c>
      <c r="G235" s="92" t="s">
        <v>527</v>
      </c>
    </row>
    <row r="236" spans="2:7" ht="30" customHeight="1" x14ac:dyDescent="0.2">
      <c r="B236" s="118" t="s">
        <v>1002</v>
      </c>
      <c r="C236" s="93" t="s">
        <v>1003</v>
      </c>
      <c r="D236" s="94" t="s">
        <v>525</v>
      </c>
      <c r="E236" s="116" t="s">
        <v>999</v>
      </c>
      <c r="F236" s="95">
        <v>29817</v>
      </c>
      <c r="G236" s="96" t="s">
        <v>527</v>
      </c>
    </row>
    <row r="237" spans="2:7" ht="30" customHeight="1" x14ac:dyDescent="0.2">
      <c r="B237" s="117" t="s">
        <v>1004</v>
      </c>
      <c r="C237" s="89" t="s">
        <v>1005</v>
      </c>
      <c r="D237" s="90" t="s">
        <v>525</v>
      </c>
      <c r="E237" s="115" t="s">
        <v>999</v>
      </c>
      <c r="F237" s="91">
        <v>29817</v>
      </c>
      <c r="G237" s="92" t="s">
        <v>527</v>
      </c>
    </row>
    <row r="238" spans="2:7" ht="30" customHeight="1" x14ac:dyDescent="0.2">
      <c r="B238" s="118" t="s">
        <v>1006</v>
      </c>
      <c r="C238" s="93" t="s">
        <v>1007</v>
      </c>
      <c r="D238" s="94" t="s">
        <v>525</v>
      </c>
      <c r="E238" s="116" t="s">
        <v>999</v>
      </c>
      <c r="F238" s="95">
        <v>30013</v>
      </c>
      <c r="G238" s="96" t="s">
        <v>527</v>
      </c>
    </row>
    <row r="239" spans="2:7" ht="30" customHeight="1" x14ac:dyDescent="0.2">
      <c r="B239" s="117" t="s">
        <v>1008</v>
      </c>
      <c r="C239" s="89" t="s">
        <v>1009</v>
      </c>
      <c r="D239" s="90" t="s">
        <v>525</v>
      </c>
      <c r="E239" s="115" t="s">
        <v>999</v>
      </c>
      <c r="F239" s="91">
        <v>30062</v>
      </c>
      <c r="G239" s="92" t="s">
        <v>527</v>
      </c>
    </row>
    <row r="240" spans="2:7" ht="30" customHeight="1" x14ac:dyDescent="0.2">
      <c r="B240" s="118" t="s">
        <v>1010</v>
      </c>
      <c r="C240" s="93" t="s">
        <v>1011</v>
      </c>
      <c r="D240" s="94" t="s">
        <v>525</v>
      </c>
      <c r="E240" s="116" t="s">
        <v>999</v>
      </c>
      <c r="F240" s="95">
        <v>30503</v>
      </c>
      <c r="G240" s="96" t="s">
        <v>527</v>
      </c>
    </row>
    <row r="241" spans="2:7" ht="30" customHeight="1" x14ac:dyDescent="0.2">
      <c r="B241" s="117" t="s">
        <v>1012</v>
      </c>
      <c r="C241" s="89" t="s">
        <v>1013</v>
      </c>
      <c r="D241" s="90" t="s">
        <v>525</v>
      </c>
      <c r="E241" s="115" t="s">
        <v>999</v>
      </c>
      <c r="F241" s="91">
        <v>30503</v>
      </c>
      <c r="G241" s="92" t="s">
        <v>527</v>
      </c>
    </row>
    <row r="242" spans="2:7" ht="20.100000000000001" customHeight="1" x14ac:dyDescent="0.2">
      <c r="B242" s="118" t="s">
        <v>1014</v>
      </c>
      <c r="C242" s="93" t="s">
        <v>1015</v>
      </c>
      <c r="D242" s="94" t="s">
        <v>525</v>
      </c>
      <c r="E242" s="116" t="s">
        <v>999</v>
      </c>
      <c r="F242" s="95">
        <v>31182</v>
      </c>
      <c r="G242" s="96" t="s">
        <v>527</v>
      </c>
    </row>
    <row r="243" spans="2:7" ht="30" customHeight="1" x14ac:dyDescent="0.2">
      <c r="B243" s="117" t="s">
        <v>1016</v>
      </c>
      <c r="C243" s="89" t="s">
        <v>1017</v>
      </c>
      <c r="D243" s="90" t="s">
        <v>525</v>
      </c>
      <c r="E243" s="115" t="s">
        <v>999</v>
      </c>
      <c r="F243" s="91">
        <v>31581</v>
      </c>
      <c r="G243" s="92" t="s">
        <v>527</v>
      </c>
    </row>
    <row r="244" spans="2:7" ht="30" customHeight="1" x14ac:dyDescent="0.2">
      <c r="B244" s="118" t="s">
        <v>1018</v>
      </c>
      <c r="C244" s="93" t="s">
        <v>1019</v>
      </c>
      <c r="D244" s="94" t="s">
        <v>525</v>
      </c>
      <c r="E244" s="116" t="s">
        <v>999</v>
      </c>
      <c r="F244" s="95">
        <v>31812</v>
      </c>
      <c r="G244" s="96" t="s">
        <v>527</v>
      </c>
    </row>
    <row r="245" spans="2:7" ht="30" customHeight="1" x14ac:dyDescent="0.2">
      <c r="B245" s="117" t="s">
        <v>1020</v>
      </c>
      <c r="C245" s="89" t="s">
        <v>1021</v>
      </c>
      <c r="D245" s="90" t="s">
        <v>525</v>
      </c>
      <c r="E245" s="115" t="s">
        <v>999</v>
      </c>
      <c r="F245" s="91">
        <v>31945</v>
      </c>
      <c r="G245" s="92" t="s">
        <v>527</v>
      </c>
    </row>
    <row r="246" spans="2:7" ht="30" customHeight="1" x14ac:dyDescent="0.2">
      <c r="B246" s="118" t="s">
        <v>1022</v>
      </c>
      <c r="C246" s="93" t="s">
        <v>1023</v>
      </c>
      <c r="D246" s="94" t="s">
        <v>525</v>
      </c>
      <c r="E246" s="116" t="s">
        <v>999</v>
      </c>
      <c r="F246" s="95">
        <v>32666</v>
      </c>
      <c r="G246" s="96" t="s">
        <v>527</v>
      </c>
    </row>
    <row r="247" spans="2:7" ht="30" customHeight="1" x14ac:dyDescent="0.2">
      <c r="B247" s="117" t="s">
        <v>1024</v>
      </c>
      <c r="C247" s="89" t="s">
        <v>1025</v>
      </c>
      <c r="D247" s="90" t="s">
        <v>525</v>
      </c>
      <c r="E247" s="115" t="s">
        <v>999</v>
      </c>
      <c r="F247" s="91">
        <v>33212</v>
      </c>
      <c r="G247" s="92" t="s">
        <v>527</v>
      </c>
    </row>
    <row r="248" spans="2:7" ht="30" customHeight="1" x14ac:dyDescent="0.2">
      <c r="B248" s="118" t="s">
        <v>1026</v>
      </c>
      <c r="C248" s="93" t="s">
        <v>1027</v>
      </c>
      <c r="D248" s="94" t="s">
        <v>525</v>
      </c>
      <c r="E248" s="116" t="s">
        <v>999</v>
      </c>
      <c r="F248" s="95">
        <v>33212</v>
      </c>
      <c r="G248" s="96" t="s">
        <v>527</v>
      </c>
    </row>
    <row r="249" spans="2:7" ht="30" customHeight="1" x14ac:dyDescent="0.2">
      <c r="B249" s="117" t="s">
        <v>1028</v>
      </c>
      <c r="C249" s="89" t="s">
        <v>1029</v>
      </c>
      <c r="D249" s="90" t="s">
        <v>525</v>
      </c>
      <c r="E249" s="115" t="s">
        <v>999</v>
      </c>
      <c r="F249" s="91">
        <v>33373</v>
      </c>
      <c r="G249" s="92" t="s">
        <v>527</v>
      </c>
    </row>
    <row r="250" spans="2:7" ht="30" customHeight="1" x14ac:dyDescent="0.2">
      <c r="B250" s="118" t="s">
        <v>1030</v>
      </c>
      <c r="C250" s="93" t="s">
        <v>1031</v>
      </c>
      <c r="D250" s="94" t="s">
        <v>525</v>
      </c>
      <c r="E250" s="116" t="s">
        <v>999</v>
      </c>
      <c r="F250" s="95">
        <v>33471</v>
      </c>
      <c r="G250" s="96" t="s">
        <v>527</v>
      </c>
    </row>
    <row r="251" spans="2:7" ht="45" customHeight="1" x14ac:dyDescent="0.2">
      <c r="B251" s="117" t="s">
        <v>1032</v>
      </c>
      <c r="C251" s="89" t="s">
        <v>1033</v>
      </c>
      <c r="D251" s="90" t="s">
        <v>525</v>
      </c>
      <c r="E251" s="115" t="s">
        <v>999</v>
      </c>
      <c r="F251" s="91">
        <v>33562</v>
      </c>
      <c r="G251" s="92" t="s">
        <v>527</v>
      </c>
    </row>
    <row r="252" spans="2:7" ht="45" customHeight="1" x14ac:dyDescent="0.2">
      <c r="B252" s="118" t="s">
        <v>1034</v>
      </c>
      <c r="C252" s="93" t="s">
        <v>1035</v>
      </c>
      <c r="D252" s="94" t="s">
        <v>525</v>
      </c>
      <c r="E252" s="116" t="s">
        <v>999</v>
      </c>
      <c r="F252" s="95">
        <v>33639</v>
      </c>
      <c r="G252" s="96" t="s">
        <v>527</v>
      </c>
    </row>
    <row r="253" spans="2:7" ht="45" customHeight="1" x14ac:dyDescent="0.2">
      <c r="B253" s="117" t="s">
        <v>1036</v>
      </c>
      <c r="C253" s="89" t="s">
        <v>1037</v>
      </c>
      <c r="D253" s="90" t="s">
        <v>525</v>
      </c>
      <c r="E253" s="115" t="s">
        <v>999</v>
      </c>
      <c r="F253" s="91">
        <v>33835</v>
      </c>
      <c r="G253" s="92" t="s">
        <v>527</v>
      </c>
    </row>
    <row r="254" spans="2:7" ht="60" customHeight="1" x14ac:dyDescent="0.2">
      <c r="B254" s="125" t="s">
        <v>1038</v>
      </c>
      <c r="C254" s="126" t="s">
        <v>1039</v>
      </c>
      <c r="D254" s="127" t="s">
        <v>525</v>
      </c>
      <c r="E254" s="128" t="s">
        <v>999</v>
      </c>
      <c r="F254" s="129">
        <v>33835</v>
      </c>
      <c r="G254" s="130" t="s">
        <v>527</v>
      </c>
    </row>
    <row r="255" spans="2:7" ht="30" customHeight="1" x14ac:dyDescent="0.2">
      <c r="B255" s="117" t="s">
        <v>1040</v>
      </c>
      <c r="C255" s="89" t="s">
        <v>1041</v>
      </c>
      <c r="D255" s="90" t="s">
        <v>525</v>
      </c>
      <c r="E255" s="115" t="s">
        <v>999</v>
      </c>
      <c r="F255" s="91">
        <v>34017</v>
      </c>
      <c r="G255" s="92" t="s">
        <v>527</v>
      </c>
    </row>
    <row r="256" spans="2:7" ht="45" customHeight="1" x14ac:dyDescent="0.2">
      <c r="B256" s="125" t="s">
        <v>1042</v>
      </c>
      <c r="C256" s="126" t="s">
        <v>1043</v>
      </c>
      <c r="D256" s="127" t="s">
        <v>525</v>
      </c>
      <c r="E256" s="128" t="s">
        <v>999</v>
      </c>
      <c r="F256" s="129">
        <v>34773</v>
      </c>
      <c r="G256" s="130" t="s">
        <v>527</v>
      </c>
    </row>
    <row r="257" spans="2:7" ht="30" customHeight="1" x14ac:dyDescent="0.2">
      <c r="B257" s="117" t="s">
        <v>1044</v>
      </c>
      <c r="C257" s="89" t="s">
        <v>1045</v>
      </c>
      <c r="D257" s="90" t="s">
        <v>525</v>
      </c>
      <c r="E257" s="115" t="s">
        <v>999</v>
      </c>
      <c r="F257" s="91">
        <v>35144</v>
      </c>
      <c r="G257" s="92" t="s">
        <v>527</v>
      </c>
    </row>
    <row r="258" spans="2:7" ht="45" customHeight="1" x14ac:dyDescent="0.2">
      <c r="B258" s="125" t="s">
        <v>1046</v>
      </c>
      <c r="C258" s="126" t="s">
        <v>1047</v>
      </c>
      <c r="D258" s="127" t="s">
        <v>525</v>
      </c>
      <c r="E258" s="128" t="s">
        <v>999</v>
      </c>
      <c r="F258" s="129">
        <v>35179</v>
      </c>
      <c r="G258" s="130" t="s">
        <v>527</v>
      </c>
    </row>
    <row r="259" spans="2:7" ht="60" customHeight="1" x14ac:dyDescent="0.2">
      <c r="B259" s="117" t="s">
        <v>1048</v>
      </c>
      <c r="C259" s="89" t="s">
        <v>1049</v>
      </c>
      <c r="D259" s="90" t="s">
        <v>525</v>
      </c>
      <c r="E259" s="115" t="s">
        <v>999</v>
      </c>
      <c r="F259" s="91">
        <v>35179</v>
      </c>
      <c r="G259" s="92" t="s">
        <v>527</v>
      </c>
    </row>
    <row r="260" spans="2:7" ht="60" customHeight="1" x14ac:dyDescent="0.2">
      <c r="B260" s="125" t="s">
        <v>1050</v>
      </c>
      <c r="C260" s="126" t="s">
        <v>1051</v>
      </c>
      <c r="D260" s="127" t="s">
        <v>525</v>
      </c>
      <c r="E260" s="128" t="s">
        <v>999</v>
      </c>
      <c r="F260" s="129">
        <v>35179</v>
      </c>
      <c r="G260" s="130" t="s">
        <v>527</v>
      </c>
    </row>
    <row r="261" spans="2:7" ht="60" customHeight="1" x14ac:dyDescent="0.2">
      <c r="B261" s="117" t="s">
        <v>1052</v>
      </c>
      <c r="C261" s="89" t="s">
        <v>1053</v>
      </c>
      <c r="D261" s="90" t="s">
        <v>525</v>
      </c>
      <c r="E261" s="115" t="s">
        <v>999</v>
      </c>
      <c r="F261" s="91">
        <v>35179</v>
      </c>
      <c r="G261" s="92" t="s">
        <v>527</v>
      </c>
    </row>
    <row r="262" spans="2:7" ht="60" customHeight="1" x14ac:dyDescent="0.2">
      <c r="B262" s="125" t="s">
        <v>1054</v>
      </c>
      <c r="C262" s="126" t="s">
        <v>1055</v>
      </c>
      <c r="D262" s="127" t="s">
        <v>525</v>
      </c>
      <c r="E262" s="128" t="s">
        <v>999</v>
      </c>
      <c r="F262" s="129">
        <v>35179</v>
      </c>
      <c r="G262" s="130" t="s">
        <v>527</v>
      </c>
    </row>
    <row r="263" spans="2:7" ht="60" customHeight="1" x14ac:dyDescent="0.2">
      <c r="B263" s="117" t="s">
        <v>1056</v>
      </c>
      <c r="C263" s="89" t="s">
        <v>1057</v>
      </c>
      <c r="D263" s="90" t="s">
        <v>525</v>
      </c>
      <c r="E263" s="115" t="s">
        <v>999</v>
      </c>
      <c r="F263" s="91">
        <v>35179</v>
      </c>
      <c r="G263" s="92" t="s">
        <v>527</v>
      </c>
    </row>
    <row r="264" spans="2:7" ht="45" customHeight="1" x14ac:dyDescent="0.2">
      <c r="B264" s="125" t="s">
        <v>1058</v>
      </c>
      <c r="C264" s="126" t="s">
        <v>1059</v>
      </c>
      <c r="D264" s="127" t="s">
        <v>525</v>
      </c>
      <c r="E264" s="128" t="s">
        <v>999</v>
      </c>
      <c r="F264" s="129">
        <v>35270</v>
      </c>
      <c r="G264" s="130" t="s">
        <v>527</v>
      </c>
    </row>
    <row r="265" spans="2:7" ht="30" customHeight="1" x14ac:dyDescent="0.2">
      <c r="B265" s="117" t="s">
        <v>1060</v>
      </c>
      <c r="C265" s="89" t="s">
        <v>1061</v>
      </c>
      <c r="D265" s="90" t="s">
        <v>525</v>
      </c>
      <c r="E265" s="115" t="s">
        <v>999</v>
      </c>
      <c r="F265" s="91">
        <v>35270</v>
      </c>
      <c r="G265" s="92" t="s">
        <v>527</v>
      </c>
    </row>
    <row r="266" spans="2:7" ht="75" customHeight="1" x14ac:dyDescent="0.2">
      <c r="B266" s="125" t="s">
        <v>1062</v>
      </c>
      <c r="C266" s="126" t="s">
        <v>1063</v>
      </c>
      <c r="D266" s="127" t="s">
        <v>525</v>
      </c>
      <c r="E266" s="128" t="s">
        <v>999</v>
      </c>
      <c r="F266" s="129">
        <v>35270</v>
      </c>
      <c r="G266" s="130" t="s">
        <v>527</v>
      </c>
    </row>
    <row r="267" spans="2:7" ht="60" customHeight="1" x14ac:dyDescent="0.2">
      <c r="B267" s="117" t="s">
        <v>1064</v>
      </c>
      <c r="C267" s="89" t="s">
        <v>1065</v>
      </c>
      <c r="D267" s="90" t="s">
        <v>525</v>
      </c>
      <c r="E267" s="115" t="s">
        <v>999</v>
      </c>
      <c r="F267" s="91">
        <v>35361</v>
      </c>
      <c r="G267" s="92" t="s">
        <v>527</v>
      </c>
    </row>
    <row r="268" spans="2:7" ht="30" customHeight="1" x14ac:dyDescent="0.2">
      <c r="B268" s="125" t="s">
        <v>1066</v>
      </c>
      <c r="C268" s="126" t="s">
        <v>1067</v>
      </c>
      <c r="D268" s="127" t="s">
        <v>525</v>
      </c>
      <c r="E268" s="128" t="s">
        <v>999</v>
      </c>
      <c r="F268" s="129">
        <v>35536</v>
      </c>
      <c r="G268" s="130" t="s">
        <v>527</v>
      </c>
    </row>
    <row r="269" spans="2:7" ht="30" customHeight="1" x14ac:dyDescent="0.2">
      <c r="B269" s="117" t="s">
        <v>1068</v>
      </c>
      <c r="C269" s="89" t="s">
        <v>1069</v>
      </c>
      <c r="D269" s="90" t="s">
        <v>525</v>
      </c>
      <c r="E269" s="115" t="s">
        <v>999</v>
      </c>
      <c r="F269" s="91">
        <v>35536</v>
      </c>
      <c r="G269" s="92" t="s">
        <v>527</v>
      </c>
    </row>
    <row r="270" spans="2:7" ht="20.100000000000001" customHeight="1" x14ac:dyDescent="0.2">
      <c r="B270" s="125" t="s">
        <v>1070</v>
      </c>
      <c r="C270" s="126" t="s">
        <v>1071</v>
      </c>
      <c r="D270" s="127" t="s">
        <v>525</v>
      </c>
      <c r="E270" s="128" t="s">
        <v>1072</v>
      </c>
      <c r="F270" s="129">
        <v>36033</v>
      </c>
      <c r="G270" s="130" t="s">
        <v>527</v>
      </c>
    </row>
    <row r="271" spans="2:7" ht="20.100000000000001" customHeight="1" x14ac:dyDescent="0.2">
      <c r="B271" s="117" t="s">
        <v>1073</v>
      </c>
      <c r="C271" s="89" t="s">
        <v>1074</v>
      </c>
      <c r="D271" s="90" t="s">
        <v>500</v>
      </c>
      <c r="E271" s="115" t="s">
        <v>1072</v>
      </c>
      <c r="F271" s="91">
        <v>29796</v>
      </c>
      <c r="G271" s="92" t="s">
        <v>527</v>
      </c>
    </row>
    <row r="272" spans="2:7" ht="45" customHeight="1" x14ac:dyDescent="0.2">
      <c r="B272" s="125" t="s">
        <v>1075</v>
      </c>
      <c r="C272" s="126" t="s">
        <v>1076</v>
      </c>
      <c r="D272" s="127" t="s">
        <v>525</v>
      </c>
      <c r="E272" s="128" t="s">
        <v>1072</v>
      </c>
      <c r="F272" s="129">
        <v>31126</v>
      </c>
      <c r="G272" s="130" t="s">
        <v>527</v>
      </c>
    </row>
    <row r="273" spans="2:7" ht="45" customHeight="1" x14ac:dyDescent="0.2">
      <c r="B273" s="117" t="s">
        <v>1077</v>
      </c>
      <c r="C273" s="89" t="s">
        <v>1078</v>
      </c>
      <c r="D273" s="90" t="s">
        <v>525</v>
      </c>
      <c r="E273" s="115" t="s">
        <v>1072</v>
      </c>
      <c r="F273" s="91">
        <v>31126</v>
      </c>
      <c r="G273" s="92" t="s">
        <v>527</v>
      </c>
    </row>
    <row r="274" spans="2:7" ht="30" customHeight="1" x14ac:dyDescent="0.2">
      <c r="B274" s="125" t="s">
        <v>1079</v>
      </c>
      <c r="C274" s="126" t="s">
        <v>1080</v>
      </c>
      <c r="D274" s="127" t="s">
        <v>521</v>
      </c>
      <c r="E274" s="128" t="s">
        <v>1072</v>
      </c>
      <c r="F274" s="129">
        <v>35200</v>
      </c>
      <c r="G274" s="130" t="s">
        <v>527</v>
      </c>
    </row>
    <row r="275" spans="2:7" ht="30" customHeight="1" x14ac:dyDescent="0.2">
      <c r="B275" s="117" t="s">
        <v>1081</v>
      </c>
      <c r="C275" s="89" t="s">
        <v>1082</v>
      </c>
      <c r="D275" s="90" t="s">
        <v>500</v>
      </c>
      <c r="E275" s="115" t="s">
        <v>1072</v>
      </c>
      <c r="F275" s="91">
        <v>35298</v>
      </c>
      <c r="G275" s="92" t="s">
        <v>1083</v>
      </c>
    </row>
    <row r="276" spans="2:7" ht="60" customHeight="1" x14ac:dyDescent="0.2">
      <c r="B276" s="125" t="s">
        <v>1084</v>
      </c>
      <c r="C276" s="126" t="s">
        <v>1085</v>
      </c>
      <c r="D276" s="127" t="s">
        <v>500</v>
      </c>
      <c r="E276" s="128" t="s">
        <v>1072</v>
      </c>
      <c r="F276" s="129">
        <v>35361</v>
      </c>
      <c r="G276" s="130" t="s">
        <v>1086</v>
      </c>
    </row>
    <row r="277" spans="2:7" ht="30" customHeight="1" x14ac:dyDescent="0.2">
      <c r="B277" s="117" t="s">
        <v>1087</v>
      </c>
      <c r="C277" s="89" t="s">
        <v>1088</v>
      </c>
      <c r="D277" s="90" t="s">
        <v>501</v>
      </c>
      <c r="E277" s="115" t="s">
        <v>1072</v>
      </c>
      <c r="F277" s="91">
        <v>35361</v>
      </c>
      <c r="G277" s="92" t="s">
        <v>1089</v>
      </c>
    </row>
    <row r="278" spans="2:7" ht="20.100000000000001" customHeight="1" x14ac:dyDescent="0.2">
      <c r="B278" s="125" t="s">
        <v>1090</v>
      </c>
      <c r="C278" s="126" t="s">
        <v>1091</v>
      </c>
      <c r="D278" s="127" t="s">
        <v>500</v>
      </c>
      <c r="E278" s="128" t="s">
        <v>1072</v>
      </c>
      <c r="F278" s="129">
        <v>35361</v>
      </c>
      <c r="G278" s="130" t="s">
        <v>1092</v>
      </c>
    </row>
    <row r="279" spans="2:7" ht="30" customHeight="1" x14ac:dyDescent="0.2">
      <c r="B279" s="117" t="s">
        <v>1093</v>
      </c>
      <c r="C279" s="89" t="s">
        <v>1094</v>
      </c>
      <c r="D279" s="90" t="s">
        <v>525</v>
      </c>
      <c r="E279" s="115" t="s">
        <v>1072</v>
      </c>
      <c r="F279" s="91">
        <v>35396</v>
      </c>
      <c r="G279" s="92" t="s">
        <v>527</v>
      </c>
    </row>
    <row r="280" spans="2:7" ht="45" customHeight="1" x14ac:dyDescent="0.2">
      <c r="B280" s="125" t="s">
        <v>1095</v>
      </c>
      <c r="C280" s="126" t="s">
        <v>1096</v>
      </c>
      <c r="D280" s="127" t="s">
        <v>525</v>
      </c>
      <c r="E280" s="128" t="s">
        <v>1072</v>
      </c>
      <c r="F280" s="129">
        <v>35606</v>
      </c>
      <c r="G280" s="130" t="s">
        <v>1097</v>
      </c>
    </row>
    <row r="281" spans="2:7" ht="45" customHeight="1" x14ac:dyDescent="0.2">
      <c r="B281" s="117" t="s">
        <v>1098</v>
      </c>
      <c r="C281" s="89" t="s">
        <v>1099</v>
      </c>
      <c r="D281" s="90" t="s">
        <v>525</v>
      </c>
      <c r="E281" s="115" t="s">
        <v>1072</v>
      </c>
      <c r="F281" s="91">
        <v>35634</v>
      </c>
      <c r="G281" s="92" t="s">
        <v>1100</v>
      </c>
    </row>
    <row r="282" spans="2:7" ht="20.100000000000001" customHeight="1" x14ac:dyDescent="0.2">
      <c r="B282" s="125" t="s">
        <v>1101</v>
      </c>
      <c r="C282" s="126" t="s">
        <v>1102</v>
      </c>
      <c r="D282" s="127" t="s">
        <v>500</v>
      </c>
      <c r="E282" s="128" t="s">
        <v>1072</v>
      </c>
      <c r="F282" s="129">
        <v>35690</v>
      </c>
      <c r="G282" s="130" t="s">
        <v>527</v>
      </c>
    </row>
    <row r="283" spans="2:7" ht="60" customHeight="1" x14ac:dyDescent="0.2">
      <c r="B283" s="117" t="s">
        <v>1103</v>
      </c>
      <c r="C283" s="89" t="s">
        <v>1104</v>
      </c>
      <c r="D283" s="90" t="s">
        <v>525</v>
      </c>
      <c r="E283" s="115" t="s">
        <v>1105</v>
      </c>
      <c r="F283" s="91">
        <v>33562</v>
      </c>
      <c r="G283" s="92" t="s">
        <v>527</v>
      </c>
    </row>
    <row r="284" spans="2:7" ht="12.75" customHeight="1" x14ac:dyDescent="0.2">
      <c r="B284" s="119" t="s">
        <v>514</v>
      </c>
      <c r="C284" s="120"/>
      <c r="D284" s="121"/>
      <c r="E284" s="121"/>
      <c r="F284" s="122"/>
      <c r="G284" s="120"/>
    </row>
    <row r="285" spans="2:7" ht="60" customHeight="1" x14ac:dyDescent="0.2">
      <c r="B285" s="118" t="s">
        <v>1106</v>
      </c>
      <c r="C285" s="93" t="s">
        <v>1107</v>
      </c>
      <c r="D285" s="94" t="s">
        <v>525</v>
      </c>
      <c r="E285" s="116" t="s">
        <v>1108</v>
      </c>
      <c r="F285" s="95">
        <v>37132</v>
      </c>
      <c r="G285" s="96" t="s">
        <v>527</v>
      </c>
    </row>
    <row r="286" spans="2:7" ht="75" customHeight="1" x14ac:dyDescent="0.2">
      <c r="B286" s="117" t="s">
        <v>1109</v>
      </c>
      <c r="C286" s="89" t="s">
        <v>1110</v>
      </c>
      <c r="D286" s="90" t="s">
        <v>525</v>
      </c>
      <c r="E286" s="115" t="s">
        <v>1111</v>
      </c>
      <c r="F286" s="91">
        <v>36796</v>
      </c>
      <c r="G286" s="92" t="s">
        <v>1112</v>
      </c>
    </row>
    <row r="287" spans="2:7" ht="75" customHeight="1" x14ac:dyDescent="0.2">
      <c r="B287" s="125" t="s">
        <v>1113</v>
      </c>
      <c r="C287" s="126" t="s">
        <v>1114</v>
      </c>
      <c r="D287" s="127" t="s">
        <v>525</v>
      </c>
      <c r="E287" s="128" t="s">
        <v>1115</v>
      </c>
      <c r="F287" s="129">
        <v>37160</v>
      </c>
      <c r="G287" s="130" t="s">
        <v>1116</v>
      </c>
    </row>
    <row r="288" spans="2:7" ht="75" customHeight="1" x14ac:dyDescent="0.2">
      <c r="B288" s="117" t="s">
        <v>1117</v>
      </c>
      <c r="C288" s="89" t="s">
        <v>1118</v>
      </c>
      <c r="D288" s="90" t="s">
        <v>525</v>
      </c>
      <c r="E288" s="115" t="s">
        <v>1115</v>
      </c>
      <c r="F288" s="91">
        <v>37160</v>
      </c>
      <c r="G288" s="92" t="s">
        <v>1119</v>
      </c>
    </row>
    <row r="289" spans="2:7" ht="75" customHeight="1" x14ac:dyDescent="0.2">
      <c r="B289" s="125" t="s">
        <v>1120</v>
      </c>
      <c r="C289" s="126" t="s">
        <v>1121</v>
      </c>
      <c r="D289" s="127" t="s">
        <v>525</v>
      </c>
      <c r="E289" s="128" t="s">
        <v>1115</v>
      </c>
      <c r="F289" s="129">
        <v>37160</v>
      </c>
      <c r="G289" s="130" t="s">
        <v>1122</v>
      </c>
    </row>
    <row r="290" spans="2:7" ht="75" customHeight="1" x14ac:dyDescent="0.2">
      <c r="B290" s="117" t="s">
        <v>1123</v>
      </c>
      <c r="C290" s="89" t="s">
        <v>1124</v>
      </c>
      <c r="D290" s="90" t="s">
        <v>525</v>
      </c>
      <c r="E290" s="115" t="s">
        <v>1115</v>
      </c>
      <c r="F290" s="91">
        <v>37104</v>
      </c>
      <c r="G290" s="92" t="s">
        <v>1125</v>
      </c>
    </row>
    <row r="291" spans="2:7" ht="75" customHeight="1" x14ac:dyDescent="0.2">
      <c r="B291" s="125" t="s">
        <v>1126</v>
      </c>
      <c r="C291" s="126" t="s">
        <v>1127</v>
      </c>
      <c r="D291" s="127" t="s">
        <v>525</v>
      </c>
      <c r="E291" s="128" t="s">
        <v>1115</v>
      </c>
      <c r="F291" s="129">
        <v>37104</v>
      </c>
      <c r="G291" s="130" t="s">
        <v>1128</v>
      </c>
    </row>
    <row r="292" spans="2:7" ht="45" customHeight="1" x14ac:dyDescent="0.2">
      <c r="B292" s="117" t="s">
        <v>1129</v>
      </c>
      <c r="C292" s="89" t="s">
        <v>1130</v>
      </c>
      <c r="D292" s="90" t="s">
        <v>525</v>
      </c>
      <c r="E292" s="115" t="s">
        <v>1115</v>
      </c>
      <c r="F292" s="91">
        <v>37104</v>
      </c>
      <c r="G292" s="92" t="s">
        <v>1131</v>
      </c>
    </row>
    <row r="293" spans="2:7" ht="60" customHeight="1" x14ac:dyDescent="0.2">
      <c r="B293" s="125" t="s">
        <v>1132</v>
      </c>
      <c r="C293" s="126" t="s">
        <v>1133</v>
      </c>
      <c r="D293" s="127" t="s">
        <v>525</v>
      </c>
      <c r="E293" s="128" t="s">
        <v>1115</v>
      </c>
      <c r="F293" s="129">
        <v>37104</v>
      </c>
      <c r="G293" s="130" t="s">
        <v>1134</v>
      </c>
    </row>
    <row r="294" spans="2:7" ht="60" customHeight="1" x14ac:dyDescent="0.2">
      <c r="B294" s="117" t="s">
        <v>1135</v>
      </c>
      <c r="C294" s="89" t="s">
        <v>1136</v>
      </c>
      <c r="D294" s="90" t="s">
        <v>525</v>
      </c>
      <c r="E294" s="115" t="s">
        <v>1115</v>
      </c>
      <c r="F294" s="91">
        <v>37104</v>
      </c>
      <c r="G294" s="92" t="s">
        <v>1137</v>
      </c>
    </row>
    <row r="295" spans="2:7" ht="75" customHeight="1" x14ac:dyDescent="0.2">
      <c r="B295" s="125" t="s">
        <v>1138</v>
      </c>
      <c r="C295" s="126" t="s">
        <v>1139</v>
      </c>
      <c r="D295" s="127" t="s">
        <v>525</v>
      </c>
      <c r="E295" s="128" t="s">
        <v>1115</v>
      </c>
      <c r="F295" s="129">
        <v>37160</v>
      </c>
      <c r="G295" s="130" t="s">
        <v>1140</v>
      </c>
    </row>
    <row r="296" spans="2:7" ht="30" customHeight="1" x14ac:dyDescent="0.2">
      <c r="B296" s="117" t="s">
        <v>1141</v>
      </c>
      <c r="C296" s="89" t="s">
        <v>1142</v>
      </c>
      <c r="D296" s="90" t="s">
        <v>525</v>
      </c>
      <c r="E296" s="115" t="s">
        <v>1115</v>
      </c>
      <c r="F296" s="91">
        <v>36460</v>
      </c>
      <c r="G296" s="92" t="s">
        <v>1143</v>
      </c>
    </row>
    <row r="297" spans="2:7" ht="45" customHeight="1" x14ac:dyDescent="0.2">
      <c r="B297" s="125" t="s">
        <v>1144</v>
      </c>
      <c r="C297" s="126" t="s">
        <v>1145</v>
      </c>
      <c r="D297" s="127" t="s">
        <v>525</v>
      </c>
      <c r="E297" s="128" t="s">
        <v>1115</v>
      </c>
      <c r="F297" s="129">
        <v>35725</v>
      </c>
      <c r="G297" s="130" t="s">
        <v>1146</v>
      </c>
    </row>
    <row r="298" spans="2:7" ht="30" customHeight="1" x14ac:dyDescent="0.2">
      <c r="B298" s="117" t="s">
        <v>1147</v>
      </c>
      <c r="C298" s="89" t="s">
        <v>1148</v>
      </c>
      <c r="D298" s="90" t="s">
        <v>500</v>
      </c>
      <c r="E298" s="115" t="s">
        <v>1115</v>
      </c>
      <c r="F298" s="91">
        <v>36698</v>
      </c>
      <c r="G298" s="92" t="s">
        <v>527</v>
      </c>
    </row>
    <row r="299" spans="2:7" ht="30" customHeight="1" x14ac:dyDescent="0.2">
      <c r="B299" s="125" t="s">
        <v>1149</v>
      </c>
      <c r="C299" s="126" t="s">
        <v>1150</v>
      </c>
      <c r="D299" s="127" t="s">
        <v>501</v>
      </c>
      <c r="E299" s="128" t="s">
        <v>1115</v>
      </c>
      <c r="F299" s="129">
        <v>35725</v>
      </c>
      <c r="G299" s="130" t="s">
        <v>527</v>
      </c>
    </row>
    <row r="300" spans="2:7" ht="20.100000000000001" customHeight="1" x14ac:dyDescent="0.2">
      <c r="B300" s="117" t="s">
        <v>1151</v>
      </c>
      <c r="C300" s="89" t="s">
        <v>1152</v>
      </c>
      <c r="D300" s="90" t="s">
        <v>521</v>
      </c>
      <c r="E300" s="115" t="s">
        <v>1115</v>
      </c>
      <c r="F300" s="91">
        <v>35725</v>
      </c>
      <c r="G300" s="92" t="s">
        <v>527</v>
      </c>
    </row>
    <row r="301" spans="2:7" ht="30" customHeight="1" x14ac:dyDescent="0.2">
      <c r="B301" s="118" t="s">
        <v>1153</v>
      </c>
      <c r="C301" s="93" t="s">
        <v>1154</v>
      </c>
      <c r="D301" s="94" t="s">
        <v>521</v>
      </c>
      <c r="E301" s="116" t="s">
        <v>1115</v>
      </c>
      <c r="F301" s="95">
        <v>35725</v>
      </c>
      <c r="G301" s="96" t="s">
        <v>527</v>
      </c>
    </row>
    <row r="302" spans="2:7" ht="12.75" customHeight="1" x14ac:dyDescent="0.2">
      <c r="B302" s="119" t="s">
        <v>515</v>
      </c>
      <c r="C302" s="120"/>
      <c r="D302" s="121"/>
      <c r="E302" s="121"/>
      <c r="F302" s="122"/>
      <c r="G302" s="120"/>
    </row>
    <row r="303" spans="2:7" ht="30" customHeight="1" x14ac:dyDescent="0.2">
      <c r="B303" s="118" t="s">
        <v>1155</v>
      </c>
      <c r="C303" s="93" t="s">
        <v>1156</v>
      </c>
      <c r="D303" s="94" t="s">
        <v>525</v>
      </c>
      <c r="E303" s="116" t="s">
        <v>1157</v>
      </c>
      <c r="F303" s="95">
        <v>35032</v>
      </c>
      <c r="G303" s="96" t="s">
        <v>1158</v>
      </c>
    </row>
    <row r="304" spans="2:7" ht="30" customHeight="1" x14ac:dyDescent="0.2">
      <c r="B304" s="117" t="s">
        <v>1159</v>
      </c>
      <c r="C304" s="89" t="s">
        <v>1160</v>
      </c>
      <c r="D304" s="90" t="s">
        <v>525</v>
      </c>
      <c r="E304" s="115" t="s">
        <v>1157</v>
      </c>
      <c r="F304" s="91">
        <v>34662</v>
      </c>
      <c r="G304" s="92" t="s">
        <v>1161</v>
      </c>
    </row>
    <row r="305" spans="2:7" ht="45" customHeight="1" x14ac:dyDescent="0.2">
      <c r="B305" s="118" t="s">
        <v>1162</v>
      </c>
      <c r="C305" s="93" t="s">
        <v>1163</v>
      </c>
      <c r="D305" s="94" t="s">
        <v>525</v>
      </c>
      <c r="E305" s="116" t="s">
        <v>1164</v>
      </c>
      <c r="F305" s="95">
        <v>36124</v>
      </c>
      <c r="G305" s="96" t="s">
        <v>527</v>
      </c>
    </row>
    <row r="306" spans="2:7" ht="45" customHeight="1" x14ac:dyDescent="0.2">
      <c r="B306" s="117" t="s">
        <v>1165</v>
      </c>
      <c r="C306" s="89" t="s">
        <v>1166</v>
      </c>
      <c r="D306" s="90" t="s">
        <v>525</v>
      </c>
      <c r="E306" s="115" t="s">
        <v>1164</v>
      </c>
      <c r="F306" s="91">
        <v>35725</v>
      </c>
      <c r="G306" s="92" t="s">
        <v>527</v>
      </c>
    </row>
    <row r="307" spans="2:7" ht="45" customHeight="1" x14ac:dyDescent="0.2">
      <c r="B307" s="118" t="s">
        <v>1167</v>
      </c>
      <c r="C307" s="93" t="s">
        <v>1168</v>
      </c>
      <c r="D307" s="94" t="s">
        <v>500</v>
      </c>
      <c r="E307" s="116" t="s">
        <v>1164</v>
      </c>
      <c r="F307" s="95">
        <v>36096</v>
      </c>
      <c r="G307" s="96" t="s">
        <v>527</v>
      </c>
    </row>
    <row r="308" spans="2:7" ht="45" customHeight="1" x14ac:dyDescent="0.2">
      <c r="B308" s="117" t="s">
        <v>1169</v>
      </c>
      <c r="C308" s="89" t="s">
        <v>1170</v>
      </c>
      <c r="D308" s="90" t="s">
        <v>525</v>
      </c>
      <c r="E308" s="115" t="s">
        <v>1171</v>
      </c>
      <c r="F308" s="91">
        <v>36124</v>
      </c>
      <c r="G308" s="92" t="s">
        <v>1172</v>
      </c>
    </row>
    <row r="309" spans="2:7" ht="45" customHeight="1" x14ac:dyDescent="0.2">
      <c r="B309" s="125" t="s">
        <v>1173</v>
      </c>
      <c r="C309" s="126" t="s">
        <v>1174</v>
      </c>
      <c r="D309" s="127" t="s">
        <v>525</v>
      </c>
      <c r="E309" s="128" t="s">
        <v>1171</v>
      </c>
      <c r="F309" s="129">
        <v>35781</v>
      </c>
      <c r="G309" s="130" t="s">
        <v>1175</v>
      </c>
    </row>
    <row r="310" spans="2:7" ht="45" customHeight="1" x14ac:dyDescent="0.2">
      <c r="B310" s="117" t="s">
        <v>1176</v>
      </c>
      <c r="C310" s="89" t="s">
        <v>1177</v>
      </c>
      <c r="D310" s="90" t="s">
        <v>525</v>
      </c>
      <c r="E310" s="115" t="s">
        <v>1171</v>
      </c>
      <c r="F310" s="91">
        <v>35606</v>
      </c>
      <c r="G310" s="92" t="s">
        <v>527</v>
      </c>
    </row>
    <row r="311" spans="2:7" ht="45" customHeight="1" x14ac:dyDescent="0.2">
      <c r="B311" s="125" t="s">
        <v>1178</v>
      </c>
      <c r="C311" s="126" t="s">
        <v>1179</v>
      </c>
      <c r="D311" s="127" t="s">
        <v>525</v>
      </c>
      <c r="E311" s="128" t="s">
        <v>1171</v>
      </c>
      <c r="F311" s="129">
        <v>35396</v>
      </c>
      <c r="G311" s="130" t="s">
        <v>1180</v>
      </c>
    </row>
    <row r="312" spans="2:7" ht="30" customHeight="1" x14ac:dyDescent="0.2">
      <c r="B312" s="117" t="s">
        <v>1181</v>
      </c>
      <c r="C312" s="89" t="s">
        <v>1182</v>
      </c>
      <c r="D312" s="90" t="s">
        <v>525</v>
      </c>
      <c r="E312" s="115" t="s">
        <v>1183</v>
      </c>
      <c r="F312" s="91">
        <v>35690</v>
      </c>
      <c r="G312" s="92" t="s">
        <v>1184</v>
      </c>
    </row>
    <row r="313" spans="2:7" ht="45" customHeight="1" x14ac:dyDescent="0.2">
      <c r="B313" s="125" t="s">
        <v>1185</v>
      </c>
      <c r="C313" s="126" t="s">
        <v>1186</v>
      </c>
      <c r="D313" s="127" t="s">
        <v>525</v>
      </c>
      <c r="E313" s="128" t="s">
        <v>1187</v>
      </c>
      <c r="F313" s="129">
        <v>33527</v>
      </c>
      <c r="G313" s="130" t="s">
        <v>527</v>
      </c>
    </row>
    <row r="314" spans="2:7" ht="20.100000000000001" customHeight="1" x14ac:dyDescent="0.2">
      <c r="B314" s="117" t="s">
        <v>1188</v>
      </c>
      <c r="C314" s="89" t="s">
        <v>1189</v>
      </c>
      <c r="D314" s="90" t="s">
        <v>525</v>
      </c>
      <c r="E314" s="115" t="s">
        <v>1187</v>
      </c>
      <c r="F314" s="91">
        <v>33044</v>
      </c>
      <c r="G314" s="92" t="s">
        <v>527</v>
      </c>
    </row>
    <row r="315" spans="2:7" ht="45" customHeight="1" x14ac:dyDescent="0.2">
      <c r="B315" s="118" t="s">
        <v>1190</v>
      </c>
      <c r="C315" s="93" t="s">
        <v>1191</v>
      </c>
      <c r="D315" s="94" t="s">
        <v>525</v>
      </c>
      <c r="E315" s="116" t="s">
        <v>1187</v>
      </c>
      <c r="F315" s="95">
        <v>32911</v>
      </c>
      <c r="G315" s="96" t="s">
        <v>527</v>
      </c>
    </row>
    <row r="316" spans="2:7" x14ac:dyDescent="0.2">
      <c r="B316" s="119" t="s">
        <v>516</v>
      </c>
      <c r="C316" s="120"/>
      <c r="D316" s="121"/>
      <c r="E316" s="121"/>
      <c r="F316" s="122"/>
      <c r="G316" s="120"/>
    </row>
    <row r="317" spans="2:7" ht="60" customHeight="1" x14ac:dyDescent="0.2">
      <c r="B317" s="118" t="s">
        <v>1192</v>
      </c>
      <c r="C317" s="93" t="s">
        <v>1193</v>
      </c>
      <c r="D317" s="94" t="s">
        <v>525</v>
      </c>
      <c r="E317" s="116" t="s">
        <v>1194</v>
      </c>
      <c r="F317" s="95">
        <v>33471</v>
      </c>
      <c r="G317" s="96" t="s">
        <v>527</v>
      </c>
    </row>
    <row r="318" spans="2:7" ht="30" customHeight="1" x14ac:dyDescent="0.2">
      <c r="B318" s="117" t="s">
        <v>1195</v>
      </c>
      <c r="C318" s="89" t="s">
        <v>1196</v>
      </c>
      <c r="D318" s="90" t="s">
        <v>525</v>
      </c>
      <c r="E318" s="115" t="s">
        <v>1194</v>
      </c>
      <c r="F318" s="91">
        <v>33863</v>
      </c>
      <c r="G318" s="92" t="s">
        <v>527</v>
      </c>
    </row>
    <row r="319" spans="2:7" ht="30" customHeight="1" x14ac:dyDescent="0.2">
      <c r="B319" s="118" t="s">
        <v>1197</v>
      </c>
      <c r="C319" s="93" t="s">
        <v>1198</v>
      </c>
      <c r="D319" s="94" t="s">
        <v>525</v>
      </c>
      <c r="E319" s="116" t="s">
        <v>1194</v>
      </c>
      <c r="F319" s="95">
        <v>36369</v>
      </c>
      <c r="G319" s="96" t="s">
        <v>1199</v>
      </c>
    </row>
    <row r="320" spans="2:7" ht="30" customHeight="1" x14ac:dyDescent="0.2">
      <c r="B320" s="117" t="s">
        <v>1200</v>
      </c>
      <c r="C320" s="89" t="s">
        <v>1201</v>
      </c>
      <c r="D320" s="90" t="s">
        <v>525</v>
      </c>
      <c r="E320" s="115" t="s">
        <v>1194</v>
      </c>
      <c r="F320" s="91">
        <v>36369</v>
      </c>
      <c r="G320" s="92" t="s">
        <v>527</v>
      </c>
    </row>
    <row r="321" spans="2:7" ht="30" customHeight="1" x14ac:dyDescent="0.2">
      <c r="B321" s="118" t="s">
        <v>1202</v>
      </c>
      <c r="C321" s="93" t="s">
        <v>1203</v>
      </c>
      <c r="D321" s="94" t="s">
        <v>525</v>
      </c>
      <c r="E321" s="116" t="s">
        <v>1194</v>
      </c>
      <c r="F321" s="95">
        <v>36397</v>
      </c>
      <c r="G321" s="96" t="s">
        <v>1204</v>
      </c>
    </row>
    <row r="322" spans="2:7" ht="75" customHeight="1" x14ac:dyDescent="0.2">
      <c r="B322" s="117" t="s">
        <v>1205</v>
      </c>
      <c r="C322" s="89" t="s">
        <v>1206</v>
      </c>
      <c r="D322" s="90" t="s">
        <v>525</v>
      </c>
      <c r="E322" s="115" t="s">
        <v>1194</v>
      </c>
      <c r="F322" s="91">
        <v>36824</v>
      </c>
      <c r="G322" s="92" t="s">
        <v>1207</v>
      </c>
    </row>
    <row r="323" spans="2:7" ht="60" customHeight="1" x14ac:dyDescent="0.2">
      <c r="B323" s="118" t="s">
        <v>1208</v>
      </c>
      <c r="C323" s="93" t="s">
        <v>1209</v>
      </c>
      <c r="D323" s="94" t="s">
        <v>525</v>
      </c>
      <c r="E323" s="116" t="s">
        <v>1194</v>
      </c>
      <c r="F323" s="95">
        <v>37069</v>
      </c>
      <c r="G323" s="96" t="s">
        <v>1210</v>
      </c>
    </row>
    <row r="324" spans="2:7" ht="60" customHeight="1" x14ac:dyDescent="0.2">
      <c r="B324" s="117" t="s">
        <v>1211</v>
      </c>
      <c r="C324" s="89" t="s">
        <v>1212</v>
      </c>
      <c r="D324" s="90" t="s">
        <v>525</v>
      </c>
      <c r="E324" s="115" t="s">
        <v>1194</v>
      </c>
      <c r="F324" s="91">
        <v>37069</v>
      </c>
      <c r="G324" s="92" t="s">
        <v>1213</v>
      </c>
    </row>
    <row r="325" spans="2:7" ht="20.100000000000001" customHeight="1" x14ac:dyDescent="0.2">
      <c r="B325" s="118" t="s">
        <v>1214</v>
      </c>
      <c r="C325" s="93" t="s">
        <v>1215</v>
      </c>
      <c r="D325" s="94" t="s">
        <v>525</v>
      </c>
      <c r="E325" s="116" t="s">
        <v>1216</v>
      </c>
      <c r="F325" s="95">
        <v>35760</v>
      </c>
      <c r="G325" s="96" t="s">
        <v>1217</v>
      </c>
    </row>
    <row r="326" spans="2:7" ht="45" customHeight="1" x14ac:dyDescent="0.2">
      <c r="B326" s="117" t="s">
        <v>1218</v>
      </c>
      <c r="C326" s="89" t="s">
        <v>1219</v>
      </c>
      <c r="D326" s="90" t="s">
        <v>525</v>
      </c>
      <c r="E326" s="115" t="s">
        <v>1216</v>
      </c>
      <c r="F326" s="91">
        <v>35760</v>
      </c>
      <c r="G326" s="92" t="s">
        <v>1220</v>
      </c>
    </row>
    <row r="327" spans="2:7" ht="20.100000000000001" customHeight="1" x14ac:dyDescent="0.2">
      <c r="B327" s="123" t="s">
        <v>1221</v>
      </c>
      <c r="C327" s="123" t="s">
        <v>1222</v>
      </c>
      <c r="D327" s="131" t="s">
        <v>525</v>
      </c>
      <c r="E327" s="132" t="s">
        <v>1216</v>
      </c>
      <c r="F327" s="133">
        <v>32568</v>
      </c>
      <c r="G327" s="134" t="s">
        <v>527</v>
      </c>
    </row>
  </sheetData>
  <sheetProtection algorithmName="SHA-512" hashValue="EkDHSm0ROIkVFzwLeF1wrD6LRM1DkKNlVZ/82GaRumPDj12Pf5BBYtQsNa3LDek/abkF7oafZGAWIlZiGILpMQ==" saltValue="qnohAZtJ/77Nj8LjQAjw8Q==" spinCount="100000" sheet="1" objects="1" scenarios="1"/>
  <autoFilter ref="B5:G224" xr:uid="{00000000-0009-0000-0000-000003000000}"/>
  <mergeCells count="1">
    <mergeCell ref="B4:G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78</vt:i4>
      </vt:variant>
    </vt:vector>
  </HeadingPairs>
  <TitlesOfParts>
    <vt:vector size="81" baseType="lpstr">
      <vt:lpstr>Instrucciones</vt:lpstr>
      <vt:lpstr>Voto</vt:lpstr>
      <vt:lpstr>Listado</vt:lpstr>
      <vt:lpstr>'Hoja1 (4)'!AN_AGRICULTURA</vt:lpstr>
      <vt:lpstr>AN_AGRICULTURA</vt:lpstr>
      <vt:lpstr>'Hoja1 (4)'!AN_EMPAQUE_Y_DISTRIBUCIÓN_DE_BIENES</vt:lpstr>
      <vt:lpstr>AN_EMPAQUE_Y_DISTRIBUCIÓN_DE_BIENES</vt:lpstr>
      <vt:lpstr>'Hoja1 (4)'!AN_EQUIPO_DOMÉSTICO_Y_COMERCIAL._ENTRETENIMIENTO._DEPORTES</vt:lpstr>
      <vt:lpstr>'Hoja1 (4)'!AN_EQUIPO_PARA_EL_MANEJO_DE_MATERIALES</vt:lpstr>
      <vt:lpstr>AN_EQUIPO_PARA_EL_MANEJO_DE_MATERIALES</vt:lpstr>
      <vt:lpstr>'Hoja1 (4)'!AN_FLUÍDOS</vt:lpstr>
      <vt:lpstr>AN_FLUÍDOS</vt:lpstr>
      <vt:lpstr>'Hoja1 (4)'!AN_GENERALIDADES.</vt:lpstr>
      <vt:lpstr>AN_GENERALIDADES.</vt:lpstr>
      <vt:lpstr>'Hoja1 (4)'!AN_INDUSTRIAS_DE_PINTURA_Y_COLOR</vt:lpstr>
      <vt:lpstr>'Hoja1 (4)'!AN_INDUSTRIAS_DEL_CAUCHO_Y_DEL_PLÁSTICO</vt:lpstr>
      <vt:lpstr>'Hoja1 (4)'!AN_INGENIERÍA</vt:lpstr>
      <vt:lpstr>AN_INGENIERÍA</vt:lpstr>
      <vt:lpstr>'Hoja1 (4)'!AN_INGENIERÍA_ELÉCTRICA</vt:lpstr>
      <vt:lpstr>AN_INGENIERÍA_ELÉCTRICA</vt:lpstr>
      <vt:lpstr>'Hoja1 (4)'!AN_INGENIERÍA_INDUSTRIAL</vt:lpstr>
      <vt:lpstr>AN_INGENIERÍA_INDUSTRIAL</vt:lpstr>
      <vt:lpstr>'Hoja1 (4)'!AN_MATERIALES_DE_LA_CONSTRUCCIÓN_Y_EDIFICACIONES</vt:lpstr>
      <vt:lpstr>'Hoja1 (4)'!AN_METALURGIA</vt:lpstr>
      <vt:lpstr>'Hoja1 (4)'!AN_METROLOGÍA</vt:lpstr>
      <vt:lpstr>AN_METROLOGÍA</vt:lpstr>
      <vt:lpstr>'Hoja1 (4)'!AN_MINERÍA_Y_MINERALES</vt:lpstr>
      <vt:lpstr>'Hoja1 (4)'!AN_PETRÓLEO_Y_TECNOLOGÍAS_RELACIONADAS</vt:lpstr>
      <vt:lpstr>'Hoja1 (4)'!AN_SISTEMAS</vt:lpstr>
      <vt:lpstr>AN_SISTEMAS</vt:lpstr>
      <vt:lpstr>'Hoja1 (4)'!AN_TECNOLOGÍA_DE_ALIMENTOS</vt:lpstr>
      <vt:lpstr>AN_TECNOLOGÍA_DE_ALIMENTOS</vt:lpstr>
      <vt:lpstr>'Hoja1 (4)'!AN_TECNOLOGÍA_DE_LA_IMAGEN</vt:lpstr>
      <vt:lpstr>'Hoja1 (4)'!AN_TECNOLOGÍA_DE_LA_INFORMACIÓN</vt:lpstr>
      <vt:lpstr>AN_TECNOLOGÍA_DE_LA_INFORMACIÓN</vt:lpstr>
      <vt:lpstr>'Hoja1 (4)'!AN_TECNOLOGÍA_DE_LA_MADERA</vt:lpstr>
      <vt:lpstr>'Hoja1 (4)'!AN_TELECOMUNICACIONES</vt:lpstr>
      <vt:lpstr>AN_TELECOMUNICACIONES</vt:lpstr>
      <vt:lpstr>'Hoja1 (4)'!AN1_TECNOLOGÍA_QUÍMICA</vt:lpstr>
      <vt:lpstr>'Hoja1 (4)'!ANULACIÓN</vt:lpstr>
      <vt:lpstr>ANULACIÓN</vt:lpstr>
      <vt:lpstr>'Hoja1 (4)'!RA_EMPAQUE_Y_DISTRIBUCIÓN_DE_BIENES</vt:lpstr>
      <vt:lpstr>'Hoja1 (4)'!RA_EQUIPO_DOMÉSTICO_Y_COMERCIAL._ENTRETENIMIENTO._DEPORTES</vt:lpstr>
      <vt:lpstr>'Hoja1 (4)'!RA_FLUÍDOS_Y_COMPONENTES_PARA_USO_GENERAL</vt:lpstr>
      <vt:lpstr>'Hoja1 (4)'!RA_INDUSTRIAS_DE_PINTURA_Y_COLOR</vt:lpstr>
      <vt:lpstr>'Hoja1 (4)'!RA_INGENIERÍA_CIVIL</vt:lpstr>
      <vt:lpstr>'Hoja1 (4)'!RA_INGENIERÍA_DE_LA_ENERGÍA_Y_TRANSFERENCIA_DE_CALOR</vt:lpstr>
      <vt:lpstr>'Hoja1 (4)'!RA_INGENIERÍA_ELÉCTRICA</vt:lpstr>
      <vt:lpstr>'Hoja1 (4)'!RA_INGENIERÍA_INDUSTRIAL</vt:lpstr>
      <vt:lpstr>'Hoja1 (4)'!RA_MATERIALES_DE_LA_CONSTRUCCIÓN_Y_EDIFICACIONES</vt:lpstr>
      <vt:lpstr>'Hoja1 (4)'!RA_METALURGIA</vt:lpstr>
      <vt:lpstr>'Hoja1 (4)'!RA_METROLOGÍA_Y_MEDICIONES</vt:lpstr>
      <vt:lpstr>'Hoja1 (4)'!RA_MINERÍA_Y_MINERALES</vt:lpstr>
      <vt:lpstr>'Hoja1 (4)'!RA_TECNOLOGÍA_DE_ALIMENTOS</vt:lpstr>
      <vt:lpstr>'Hoja1 (4)'!RA_TECNOLOGÍA_DEL_CUIDADO_DE_LA_SALUD</vt:lpstr>
      <vt:lpstr>'Hoja1 (4)'!RA_TECNOLOGÍA_DEL_PAPEL</vt:lpstr>
      <vt:lpstr>'Hoja1 (4)'!RA_TELECOMUNICACIONES</vt:lpstr>
      <vt:lpstr>'Hoja1 (4)'!REAPROBACIÓN</vt:lpstr>
      <vt:lpstr>SEC_01</vt:lpstr>
      <vt:lpstr>SEC_17</vt:lpstr>
      <vt:lpstr>SEC_21</vt:lpstr>
      <vt:lpstr>SEC_23</vt:lpstr>
      <vt:lpstr>SEC_25</vt:lpstr>
      <vt:lpstr>SEC_27</vt:lpstr>
      <vt:lpstr>SEC_29</vt:lpstr>
      <vt:lpstr>SEC_33</vt:lpstr>
      <vt:lpstr>SEC_35</vt:lpstr>
      <vt:lpstr>SEC_37</vt:lpstr>
      <vt:lpstr>SEC_53</vt:lpstr>
      <vt:lpstr>SEC_55</vt:lpstr>
      <vt:lpstr>SEC_65</vt:lpstr>
      <vt:lpstr>SEC_67</vt:lpstr>
      <vt:lpstr>SEC_71</vt:lpstr>
      <vt:lpstr>SEC_73</vt:lpstr>
      <vt:lpstr>SEC_75</vt:lpstr>
      <vt:lpstr>SEC_77</vt:lpstr>
      <vt:lpstr>SEC_83</vt:lpstr>
      <vt:lpstr>SEC_87</vt:lpstr>
      <vt:lpstr>SEC_91</vt:lpstr>
      <vt:lpstr>SEC_97</vt:lpstr>
      <vt:lpstr>Valida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ccarrero</dc:creator>
  <cp:lastModifiedBy>Chitiva Urbina Jair Andres</cp:lastModifiedBy>
  <cp:lastPrinted>2018-02-16T16:17:03Z</cp:lastPrinted>
  <dcterms:created xsi:type="dcterms:W3CDTF">2018-02-15T16:17:59Z</dcterms:created>
  <dcterms:modified xsi:type="dcterms:W3CDTF">2022-07-28T22:31:39Z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