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updateLinks="never" codeName="ThisWorkbook" defaultThemeVersion="124226"/>
  <mc:AlternateContent xmlns:mc="http://schemas.openxmlformats.org/markup-compatibility/2006">
    <mc:Choice Requires="x15">
      <x15ac:absPath xmlns:x15ac="http://schemas.microsoft.com/office/spreadsheetml/2010/11/ac" url="https://icontec-my.sharepoint.com/personal/jchitiva_icontec_org/Documents/Trabajo/2022/Consulta Pública/Revisión Sistemática/"/>
    </mc:Choice>
  </mc:AlternateContent>
  <xr:revisionPtr revIDLastSave="2810" documentId="11_7A5635758F26BB69F3EBC673E60194E493962188" xr6:coauthVersionLast="47" xr6:coauthVersionMax="47" xr10:uidLastSave="{5171FA7C-18FC-4C84-BF76-BC64347CE6F7}"/>
  <bookViews>
    <workbookView showSheetTabs="0" xWindow="-120" yWindow="-120" windowWidth="20730" windowHeight="11160" firstSheet="1" activeTab="1" xr2:uid="{00000000-000D-0000-FFFF-FFFF00000000}"/>
  </bookViews>
  <sheets>
    <sheet name="Hoja1 (4)" sheetId="6" state="veryHidden" r:id="rId1"/>
    <sheet name="Instrucciones" sheetId="9" r:id="rId2"/>
    <sheet name="Voto" sheetId="5" r:id="rId3"/>
    <sheet name="Listado" sheetId="8" r:id="rId4"/>
  </sheets>
  <definedNames>
    <definedName name="_xlnm._FilterDatabase" localSheetId="0" hidden="1">'Hoja1 (4)'!$D$19:$H$335</definedName>
    <definedName name="_xlnm._FilterDatabase" localSheetId="3" hidden="1">Listado!$B$5:$G$5</definedName>
    <definedName name="_xlnm._FilterDatabase" localSheetId="2" hidden="1">Voto!$D$19:$J$88</definedName>
    <definedName name="AN_AGRICULTURA" localSheetId="0">'Hoja1 (4)'!$B$132:$C$133</definedName>
    <definedName name="AN_AGRICULTURA">Voto!#REF!</definedName>
    <definedName name="AN_EMPAQUE_Y_DISTRIBUCIÓN_DE_BIENES" localSheetId="0">'Hoja1 (4)'!$B$128:$C$131</definedName>
    <definedName name="AN_EMPAQUE_Y_DISTRIBUCIÓN_DE_BIENES">Voto!#REF!</definedName>
    <definedName name="AN_EQUIPO_DOMÉSTICO_Y_COMERCIAL._ENTRETENIMIENTO._DEPORTES" localSheetId="0">'Hoja1 (4)'!$B$190:$C$214</definedName>
    <definedName name="AN_EQUIPO_DOMÉSTICO_Y_COMERCIAL._ENTRETENIMIENTO._DEPORTES">Voto!#REF!</definedName>
    <definedName name="AN_EQUIPO_PARA_EL_MANEJO_DE_MATERIALES" localSheetId="0">'Hoja1 (4)'!$B$126:$C$127</definedName>
    <definedName name="AN_EQUIPO_PARA_EL_MANEJO_DE_MATERIALES">Voto!#REF!</definedName>
    <definedName name="AN_FLUÍDOS" localSheetId="0">'Hoja1 (4)'!$B$71:$C$75</definedName>
    <definedName name="AN_FLUÍDOS">Voto!#REF!</definedName>
    <definedName name="AN_GENERALIDADES." localSheetId="0">'Hoja1 (4)'!$B$47:$C$59</definedName>
    <definedName name="AN_GENERALIDADES.">Voto!#REF!</definedName>
    <definedName name="AN_INDUSTRIAS_DE_PINTURA_Y_COLOR" localSheetId="0">'Hoja1 (4)'!$B$179:$C$186</definedName>
    <definedName name="AN_INDUSTRIAS_DE_PINTURA_Y_COLOR">Voto!#REF!</definedName>
    <definedName name="AN_INDUSTRIAS_DEL_CAUCHO_Y_DEL_PLÁSTICO" localSheetId="0">'Hoja1 (4)'!$B$173:$C$178</definedName>
    <definedName name="AN_INDUSTRIAS_DEL_CAUCHO_Y_DEL_PLÁSTICO">Voto!#REF!</definedName>
    <definedName name="AN_INGENIERÍA" localSheetId="0">'Hoja1 (4)'!$B$78:$C$81</definedName>
    <definedName name="AN_INGENIERÍA">Voto!#REF!</definedName>
    <definedName name="AN_INGENIERÍA_ELÉCTRICA" localSheetId="0">'Hoja1 (4)'!$B$82:$C$108</definedName>
    <definedName name="AN_INGENIERÍA_ELÉCTRICA">Voto!#REF!</definedName>
    <definedName name="AN_INGENIERÍA_INDUSTRIAL" localSheetId="0">'Hoja1 (4)'!$B$76:$C$77</definedName>
    <definedName name="AN_INGENIERÍA_INDUSTRIAL">Voto!#REF!</definedName>
    <definedName name="AN_MATERIALES_DE_LA_CONSTRUCCIÓN_Y_EDIFICACIONES" localSheetId="0">'Hoja1 (4)'!$B$187:$C$189</definedName>
    <definedName name="AN_MATERIALES_DE_LA_CONSTRUCCIÓN_Y_EDIFICACIONES">Voto!#REF!</definedName>
    <definedName name="AN_METALURGIA" localSheetId="0">'Hoja1 (4)'!$B$155:$C$169</definedName>
    <definedName name="AN_METALURGIA">Voto!#REF!</definedName>
    <definedName name="AN_METROLOGÍA" localSheetId="0">'Hoja1 (4)'!$B$61:$C$68</definedName>
    <definedName name="AN_METROLOGÍA">Voto!#REF!</definedName>
    <definedName name="AN_MINERÍA_Y_MINERALES" localSheetId="0">'Hoja1 (4)'!$B$151:$C$152</definedName>
    <definedName name="AN_MINERÍA_Y_MINERALES">Voto!#REF!</definedName>
    <definedName name="AN_PETRÓLEO_Y_TECNOLOGÍAS_RELACIONADAS" localSheetId="0">'Hoja1 (4)'!$B$153:$C$154</definedName>
    <definedName name="AN_PETRÓLEO_Y_TECNOLOGÍAS_RELACIONADAS">Voto!#REF!</definedName>
    <definedName name="AN_SISTEMAS" localSheetId="0">'Hoja1 (4)'!$B$69:$C$70</definedName>
    <definedName name="AN_SISTEMAS">Voto!#REF!</definedName>
    <definedName name="AN_TECNOLOGÍA_DE_ALIMENTOS" localSheetId="0">'Hoja1 (4)'!$B$134:$C$145</definedName>
    <definedName name="AN_TECNOLOGÍA_DE_ALIMENTOS">Voto!#REF!</definedName>
    <definedName name="AN_TECNOLOGÍA_DE_LA_IMAGEN" localSheetId="0">'Hoja1 (4)'!$B$124:$C$125</definedName>
    <definedName name="AN_TECNOLOGÍA_DE_LA_IMAGEN">Voto!#REF!</definedName>
    <definedName name="AN_TECNOLOGÍA_DE_LA_INFORMACIÓN" localSheetId="0">'Hoja1 (4)'!$B$118:$C$123</definedName>
    <definedName name="AN_TECNOLOGÍA_DE_LA_INFORMACIÓN">Voto!#REF!</definedName>
    <definedName name="AN_TECNOLOGÍA_DE_LA_MADERA" localSheetId="0">'Hoja1 (4)'!$B$170:$C$173</definedName>
    <definedName name="AN_TECNOLOGÍA_DE_LA_MADERA">Voto!#REF!</definedName>
    <definedName name="AN_TELECOMUNICACIONES" localSheetId="0">'Hoja1 (4)'!$B$109:$C$117</definedName>
    <definedName name="AN_TELECOMUNICACIONES">Voto!#REF!</definedName>
    <definedName name="AN1_TECNOLOGÍA_QUÍMICA" localSheetId="0">'Hoja1 (4)'!$B$146:$C$150</definedName>
    <definedName name="AN1_TECNOLOGÍA_QUÍMICA">Voto!#REF!</definedName>
    <definedName name="ANULACIÓN" localSheetId="0">'Hoja1 (4)'!$B$20:$B$45</definedName>
    <definedName name="ANULACIÓN">Voto!$B$20:$B$20</definedName>
    <definedName name="RA_EMPAQUE_Y_DISTRIBUCIÓN_DE_BIENES" localSheetId="0">'Hoja1 (4)'!$B$311:$C$312</definedName>
    <definedName name="RA_EMPAQUE_Y_DISTRIBUCIÓN_DE_BIENES">Voto!#REF!</definedName>
    <definedName name="RA_EQUIPO_DOMÉSTICO_Y_COMERCIAL._ENTRETENIMIENTO._DEPORTES" localSheetId="0">'Hoja1 (4)'!$B$333:$C$335</definedName>
    <definedName name="RA_EQUIPO_DOMÉSTICO_Y_COMERCIAL._ENTRETENIMIENTO._DEPORTES">Voto!$B$87:$C$88</definedName>
    <definedName name="RA_FLUÍDOS_Y_COMPONENTES_PARA_USO_GENERAL" localSheetId="0">'Hoja1 (4)'!$B$244:$C$247</definedName>
    <definedName name="RA_FLUÍDOS_Y_COMPONENTES_PARA_USO_GENERAL">Voto!$B$55:$C$57</definedName>
    <definedName name="RA_INDUSTRIAS_DE_PINTURA_Y_COLOR" localSheetId="0">'Hoja1 (4)'!$B$326:$C$327</definedName>
    <definedName name="RA_INDUSTRIAS_DE_PINTURA_Y_COLOR">Voto!$B$83:$C$83</definedName>
    <definedName name="RA_INGENIERÍA_CIVIL" localSheetId="0">'Hoja1 (4)'!$B$331:$C$332</definedName>
    <definedName name="RA_INGENIERÍA_CIVIL">Voto!$B$86:$C$86</definedName>
    <definedName name="RA_INGENIERÍA_DE_LA_ENERGÍA_Y_TRANSFERENCIA_DE_CALOR" localSheetId="0">'Hoja1 (4)'!$B$251:$C$252</definedName>
    <definedName name="RA_INGENIERÍA_DE_LA_ENERGÍA_Y_TRANSFERENCIA_DE_CALOR">Voto!$B$60:$C$60</definedName>
    <definedName name="RA_INGENIERÍA_ELÉCTRICA" localSheetId="0">'Hoja1 (4)'!$B$253:$C$303</definedName>
    <definedName name="RA_INGENIERÍA_ELÉCTRICA">Voto!$B$61:$C$75</definedName>
    <definedName name="RA_INGENIERÍA_INDUSTRIAL" localSheetId="0">'Hoja1 (4)'!$B$248:$C$250</definedName>
    <definedName name="RA_INGENIERÍA_INDUSTRIAL">Voto!$B$58:$C$59</definedName>
    <definedName name="RA_MATERIALES_DE_LA_CONSTRUCCIÓN_Y_EDIFICACIONES" localSheetId="0">'Hoja1 (4)'!$B$328:$C$330</definedName>
    <definedName name="RA_MATERIALES_DE_LA_CONSTRUCCIÓN_Y_EDIFICACIONES">Voto!$B$84:$C$85</definedName>
    <definedName name="RA_METALURGIA" localSheetId="0">'Hoja1 (4)'!$B$317:$C$322</definedName>
    <definedName name="RA_METALURGIA">Voto!$B$76:$C$80</definedName>
    <definedName name="RA_METROLOGÍA_Y_MEDICIONES" localSheetId="0">'Hoja1 (4)'!$B$238:$C$243</definedName>
    <definedName name="RA_METROLOGÍA_Y_MEDICIONES">Voto!$B$50:$C$54</definedName>
    <definedName name="RA_MINERÍA_Y_MINERALES" localSheetId="0">'Hoja1 (4)'!$B$315:$C$316</definedName>
    <definedName name="RA_MINERÍA_Y_MINERALES">Voto!#REF!</definedName>
    <definedName name="RA_TECNOLOGÍA_DE_ALIMENTOS" localSheetId="0">'Hoja1 (4)'!$B$313:$C$314</definedName>
    <definedName name="RA_TECNOLOGÍA_DE_ALIMENTOS">Voto!#REF!</definedName>
    <definedName name="RA_TECNOLOGÍA_DEL_CUIDADO_DE_LA_SALUD" localSheetId="0">'Hoja1 (4)'!$B$236:$C$237</definedName>
    <definedName name="RA_TECNOLOGÍA_DEL_CUIDADO_DE_LA_SALUD">Voto!$B$24:$C$49</definedName>
    <definedName name="RA_TECNOLOGÍA_DEL_PAPEL" localSheetId="0">'Hoja1 (4)'!$B$323:$C$325</definedName>
    <definedName name="RA_TECNOLOGÍA_DEL_PAPEL">Voto!$B$81:$C$82</definedName>
    <definedName name="RA_TELECOMUNICACIONES" localSheetId="0">'Hoja1 (4)'!$B$303:$C$310</definedName>
    <definedName name="RA_TELECOMUNICACIONES">Voto!#REF!</definedName>
    <definedName name="REAPROBACIÓN" localSheetId="0">'Hoja1 (4)'!$B$217:$B$233</definedName>
    <definedName name="REAPROBACIÓN">Voto!#REF!</definedName>
    <definedName name="VALID">Voto!$N$4</definedName>
    <definedName name="VALIDA">Voto!$M$4:$N$4</definedName>
    <definedName name="VALIDAR">Voto!$M$4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5" l="1"/>
  <c r="M48" i="5"/>
  <c r="K48" i="5"/>
  <c r="N47" i="5"/>
  <c r="M47" i="5"/>
  <c r="K47" i="5"/>
  <c r="N46" i="5"/>
  <c r="K46" i="5" s="1"/>
  <c r="M46" i="5"/>
  <c r="N45" i="5"/>
  <c r="M45" i="5"/>
  <c r="K45" i="5"/>
  <c r="N44" i="5"/>
  <c r="M44" i="5"/>
  <c r="K44" i="5"/>
  <c r="N43" i="5"/>
  <c r="K43" i="5" s="1"/>
  <c r="M43" i="5"/>
  <c r="N42" i="5"/>
  <c r="K42" i="5" s="1"/>
  <c r="M42" i="5"/>
  <c r="N41" i="5"/>
  <c r="K41" i="5" s="1"/>
  <c r="M41" i="5"/>
  <c r="N40" i="5"/>
  <c r="M40" i="5"/>
  <c r="K40" i="5"/>
  <c r="N39" i="5"/>
  <c r="M39" i="5"/>
  <c r="K39" i="5"/>
  <c r="N38" i="5"/>
  <c r="K38" i="5" s="1"/>
  <c r="M38" i="5"/>
  <c r="N37" i="5"/>
  <c r="M37" i="5"/>
  <c r="K37" i="5"/>
  <c r="N36" i="5"/>
  <c r="M36" i="5"/>
  <c r="K36" i="5"/>
  <c r="N35" i="5"/>
  <c r="K35" i="5" s="1"/>
  <c r="M35" i="5"/>
  <c r="N34" i="5"/>
  <c r="K34" i="5" s="1"/>
  <c r="M34" i="5"/>
  <c r="N33" i="5"/>
  <c r="M33" i="5"/>
  <c r="K33" i="5"/>
  <c r="N32" i="5"/>
  <c r="M32" i="5"/>
  <c r="K32" i="5"/>
  <c r="N31" i="5"/>
  <c r="M31" i="5"/>
  <c r="K31" i="5"/>
  <c r="N30" i="5"/>
  <c r="K30" i="5" s="1"/>
  <c r="M30" i="5"/>
  <c r="N29" i="5"/>
  <c r="K29" i="5" s="1"/>
  <c r="M29" i="5"/>
  <c r="N28" i="5"/>
  <c r="M28" i="5"/>
  <c r="K28" i="5"/>
  <c r="N27" i="5"/>
  <c r="K27" i="5" s="1"/>
  <c r="M27" i="5"/>
  <c r="N26" i="5"/>
  <c r="K26" i="5" s="1"/>
  <c r="M26" i="5"/>
  <c r="N25" i="5"/>
  <c r="M25" i="5"/>
  <c r="K25" i="5"/>
  <c r="N245" i="5"/>
  <c r="K245" i="5" s="1"/>
  <c r="M245" i="5"/>
  <c r="N244" i="5"/>
  <c r="K244" i="5" s="1"/>
  <c r="M244" i="5"/>
  <c r="N243" i="5"/>
  <c r="K243" i="5" s="1"/>
  <c r="M243" i="5"/>
  <c r="N241" i="5"/>
  <c r="K241" i="5" s="1"/>
  <c r="M241" i="5"/>
  <c r="N240" i="5"/>
  <c r="K240" i="5" s="1"/>
  <c r="M240" i="5"/>
  <c r="N239" i="5"/>
  <c r="K239" i="5" s="1"/>
  <c r="M239" i="5"/>
  <c r="N238" i="5"/>
  <c r="K238" i="5" s="1"/>
  <c r="M238" i="5"/>
  <c r="N236" i="5"/>
  <c r="K236" i="5" s="1"/>
  <c r="M236" i="5"/>
  <c r="N224" i="5"/>
  <c r="K224" i="5" s="1"/>
  <c r="N225" i="5"/>
  <c r="K225" i="5" s="1"/>
  <c r="N226" i="5"/>
  <c r="K226" i="5" s="1"/>
  <c r="N227" i="5"/>
  <c r="K227" i="5" s="1"/>
  <c r="N228" i="5"/>
  <c r="K228" i="5" s="1"/>
  <c r="N229" i="5"/>
  <c r="K229" i="5" s="1"/>
  <c r="N230" i="5"/>
  <c r="K230" i="5" s="1"/>
  <c r="N231" i="5"/>
  <c r="K231" i="5" s="1"/>
  <c r="N232" i="5"/>
  <c r="K232" i="5" s="1"/>
  <c r="N233" i="5"/>
  <c r="K233" i="5" s="1"/>
  <c r="N234" i="5"/>
  <c r="K234" i="5" s="1"/>
  <c r="M234" i="5"/>
  <c r="M233" i="5"/>
  <c r="M232" i="5"/>
  <c r="M231" i="5"/>
  <c r="M230" i="5"/>
  <c r="M229" i="5"/>
  <c r="M228" i="5"/>
  <c r="M227" i="5"/>
  <c r="M226" i="5"/>
  <c r="M225" i="5"/>
  <c r="M224" i="5"/>
  <c r="N222" i="5"/>
  <c r="K222" i="5" s="1"/>
  <c r="M222" i="5"/>
  <c r="N221" i="5"/>
  <c r="K221" i="5" s="1"/>
  <c r="M221" i="5"/>
  <c r="N220" i="5"/>
  <c r="K220" i="5" s="1"/>
  <c r="M220" i="5"/>
  <c r="N219" i="5"/>
  <c r="K219" i="5" s="1"/>
  <c r="M219" i="5"/>
  <c r="N218" i="5"/>
  <c r="K218" i="5" s="1"/>
  <c r="M218" i="5"/>
  <c r="N217" i="5"/>
  <c r="K217" i="5" s="1"/>
  <c r="M217" i="5"/>
  <c r="N216" i="5"/>
  <c r="K216" i="5" s="1"/>
  <c r="M216" i="5"/>
  <c r="N215" i="5"/>
  <c r="K215" i="5" s="1"/>
  <c r="M215" i="5"/>
  <c r="N214" i="5"/>
  <c r="K214" i="5" s="1"/>
  <c r="M214" i="5"/>
  <c r="N213" i="5"/>
  <c r="K213" i="5" s="1"/>
  <c r="M213" i="5"/>
  <c r="N212" i="5"/>
  <c r="K212" i="5" s="1"/>
  <c r="M212" i="5"/>
  <c r="N211" i="5"/>
  <c r="K211" i="5" s="1"/>
  <c r="M211" i="5"/>
  <c r="N210" i="5"/>
  <c r="K210" i="5" s="1"/>
  <c r="M210" i="5"/>
  <c r="N209" i="5"/>
  <c r="K209" i="5" s="1"/>
  <c r="M209" i="5"/>
  <c r="N208" i="5"/>
  <c r="K208" i="5" s="1"/>
  <c r="M208" i="5"/>
  <c r="N207" i="5"/>
  <c r="K207" i="5" s="1"/>
  <c r="M207" i="5"/>
  <c r="N205" i="5"/>
  <c r="K205" i="5" s="1"/>
  <c r="M205" i="5"/>
  <c r="N204" i="5"/>
  <c r="K204" i="5" s="1"/>
  <c r="M204" i="5"/>
  <c r="N203" i="5"/>
  <c r="K203" i="5" s="1"/>
  <c r="M203" i="5"/>
  <c r="N202" i="5"/>
  <c r="K202" i="5" s="1"/>
  <c r="M202" i="5"/>
  <c r="N201" i="5"/>
  <c r="K201" i="5" s="1"/>
  <c r="M201" i="5"/>
  <c r="N128" i="5"/>
  <c r="K128" i="5" s="1"/>
  <c r="M128" i="5"/>
  <c r="N127" i="5"/>
  <c r="K127" i="5" s="1"/>
  <c r="M127" i="5"/>
  <c r="N126" i="5"/>
  <c r="K126" i="5" s="1"/>
  <c r="M126" i="5"/>
  <c r="N125" i="5"/>
  <c r="K125" i="5" s="1"/>
  <c r="M125" i="5"/>
  <c r="N124" i="5"/>
  <c r="K124" i="5" s="1"/>
  <c r="M124" i="5"/>
  <c r="N123" i="5"/>
  <c r="K123" i="5" s="1"/>
  <c r="M123" i="5"/>
  <c r="N122" i="5"/>
  <c r="K122" i="5" s="1"/>
  <c r="M122" i="5"/>
  <c r="N121" i="5"/>
  <c r="K121" i="5" s="1"/>
  <c r="M121" i="5"/>
  <c r="N120" i="5"/>
  <c r="K120" i="5" s="1"/>
  <c r="M120" i="5"/>
  <c r="N119" i="5"/>
  <c r="K119" i="5" s="1"/>
  <c r="M119" i="5"/>
  <c r="N118" i="5"/>
  <c r="K118" i="5" s="1"/>
  <c r="M118" i="5"/>
  <c r="N117" i="5"/>
  <c r="K117" i="5" s="1"/>
  <c r="M117" i="5"/>
  <c r="N116" i="5"/>
  <c r="K116" i="5" s="1"/>
  <c r="M116" i="5"/>
  <c r="N115" i="5"/>
  <c r="K115" i="5" s="1"/>
  <c r="M115" i="5"/>
  <c r="N114" i="5"/>
  <c r="K114" i="5" s="1"/>
  <c r="M114" i="5"/>
  <c r="N113" i="5"/>
  <c r="K113" i="5" s="1"/>
  <c r="M113" i="5"/>
  <c r="N112" i="5"/>
  <c r="K112" i="5" s="1"/>
  <c r="M112" i="5"/>
  <c r="N111" i="5"/>
  <c r="K111" i="5" s="1"/>
  <c r="M111" i="5"/>
  <c r="N110" i="5"/>
  <c r="K110" i="5" s="1"/>
  <c r="M110" i="5"/>
  <c r="N109" i="5"/>
  <c r="K109" i="5" s="1"/>
  <c r="M109" i="5"/>
  <c r="N108" i="5"/>
  <c r="K108" i="5" s="1"/>
  <c r="M108" i="5"/>
  <c r="N107" i="5"/>
  <c r="K107" i="5" s="1"/>
  <c r="M107" i="5"/>
  <c r="N106" i="5"/>
  <c r="K106" i="5" s="1"/>
  <c r="M106" i="5"/>
  <c r="N105" i="5"/>
  <c r="K105" i="5" s="1"/>
  <c r="M105" i="5"/>
  <c r="N104" i="5"/>
  <c r="K104" i="5" s="1"/>
  <c r="M104" i="5"/>
  <c r="N103" i="5"/>
  <c r="K103" i="5" s="1"/>
  <c r="M103" i="5"/>
  <c r="N102" i="5"/>
  <c r="K102" i="5" s="1"/>
  <c r="M102" i="5"/>
  <c r="N101" i="5"/>
  <c r="K101" i="5" s="1"/>
  <c r="M101" i="5"/>
  <c r="N100" i="5"/>
  <c r="K100" i="5" s="1"/>
  <c r="M100" i="5"/>
  <c r="N99" i="5"/>
  <c r="K99" i="5" s="1"/>
  <c r="M99" i="5"/>
  <c r="N654" i="5"/>
  <c r="M654" i="5"/>
  <c r="N653" i="5"/>
  <c r="M653" i="5"/>
  <c r="N652" i="5"/>
  <c r="M652" i="5"/>
  <c r="N651" i="5"/>
  <c r="M651" i="5"/>
  <c r="N650" i="5"/>
  <c r="M650" i="5"/>
  <c r="N649" i="5"/>
  <c r="M649" i="5"/>
  <c r="N648" i="5"/>
  <c r="M648" i="5"/>
  <c r="N647" i="5"/>
  <c r="M647" i="5"/>
  <c r="N646" i="5"/>
  <c r="M646" i="5"/>
  <c r="N645" i="5"/>
  <c r="M645" i="5"/>
  <c r="N644" i="5"/>
  <c r="M644" i="5"/>
  <c r="N643" i="5"/>
  <c r="M643" i="5"/>
  <c r="N642" i="5"/>
  <c r="M642" i="5"/>
  <c r="N641" i="5"/>
  <c r="M641" i="5"/>
  <c r="N640" i="5"/>
  <c r="M640" i="5"/>
  <c r="N639" i="5"/>
  <c r="M639" i="5"/>
  <c r="N638" i="5"/>
  <c r="M638" i="5"/>
  <c r="N637" i="5"/>
  <c r="M637" i="5"/>
  <c r="N636" i="5"/>
  <c r="M636" i="5"/>
  <c r="N635" i="5"/>
  <c r="M635" i="5"/>
  <c r="N634" i="5"/>
  <c r="M634" i="5"/>
  <c r="N633" i="5"/>
  <c r="M633" i="5"/>
  <c r="N632" i="5"/>
  <c r="M632" i="5"/>
  <c r="N631" i="5"/>
  <c r="M631" i="5"/>
  <c r="N630" i="5"/>
  <c r="M630" i="5"/>
  <c r="N629" i="5"/>
  <c r="M629" i="5"/>
  <c r="N628" i="5"/>
  <c r="M628" i="5"/>
  <c r="N627" i="5"/>
  <c r="M627" i="5"/>
  <c r="N626" i="5"/>
  <c r="M626" i="5"/>
  <c r="N625" i="5"/>
  <c r="M625" i="5"/>
  <c r="N624" i="5"/>
  <c r="M624" i="5"/>
  <c r="N623" i="5"/>
  <c r="M623" i="5"/>
  <c r="N622" i="5"/>
  <c r="M622" i="5"/>
  <c r="N621" i="5"/>
  <c r="M621" i="5"/>
  <c r="N620" i="5"/>
  <c r="M620" i="5"/>
  <c r="N619" i="5"/>
  <c r="M619" i="5"/>
  <c r="N618" i="5"/>
  <c r="M618" i="5"/>
  <c r="N617" i="5"/>
  <c r="M617" i="5"/>
  <c r="N616" i="5"/>
  <c r="M616" i="5"/>
  <c r="N615" i="5"/>
  <c r="M615" i="5"/>
  <c r="N614" i="5"/>
  <c r="M614" i="5"/>
  <c r="N613" i="5"/>
  <c r="M613" i="5"/>
  <c r="N612" i="5"/>
  <c r="M612" i="5"/>
  <c r="N611" i="5"/>
  <c r="M611" i="5"/>
  <c r="N610" i="5"/>
  <c r="M610" i="5"/>
  <c r="N609" i="5"/>
  <c r="M609" i="5"/>
  <c r="N608" i="5"/>
  <c r="M608" i="5"/>
  <c r="N607" i="5"/>
  <c r="M607" i="5"/>
  <c r="N606" i="5"/>
  <c r="M606" i="5"/>
  <c r="N605" i="5"/>
  <c r="M605" i="5"/>
  <c r="N604" i="5"/>
  <c r="M604" i="5"/>
  <c r="N603" i="5"/>
  <c r="M603" i="5"/>
  <c r="N602" i="5"/>
  <c r="M602" i="5"/>
  <c r="N601" i="5"/>
  <c r="M601" i="5"/>
  <c r="N600" i="5"/>
  <c r="M600" i="5"/>
  <c r="N599" i="5"/>
  <c r="M599" i="5"/>
  <c r="N598" i="5"/>
  <c r="M598" i="5"/>
  <c r="N597" i="5"/>
  <c r="M597" i="5"/>
  <c r="N596" i="5"/>
  <c r="M596" i="5"/>
  <c r="N595" i="5"/>
  <c r="M595" i="5"/>
  <c r="N594" i="5"/>
  <c r="M594" i="5"/>
  <c r="N593" i="5"/>
  <c r="M593" i="5"/>
  <c r="N592" i="5"/>
  <c r="M592" i="5"/>
  <c r="N591" i="5"/>
  <c r="M591" i="5"/>
  <c r="N590" i="5"/>
  <c r="M590" i="5"/>
  <c r="N589" i="5"/>
  <c r="M589" i="5"/>
  <c r="N588" i="5"/>
  <c r="M588" i="5"/>
  <c r="N587" i="5"/>
  <c r="M587" i="5"/>
  <c r="N586" i="5"/>
  <c r="M586" i="5"/>
  <c r="N585" i="5"/>
  <c r="M585" i="5"/>
  <c r="N584" i="5"/>
  <c r="M584" i="5"/>
  <c r="N583" i="5"/>
  <c r="M583" i="5"/>
  <c r="N582" i="5"/>
  <c r="M582" i="5"/>
  <c r="N581" i="5"/>
  <c r="M581" i="5"/>
  <c r="N580" i="5"/>
  <c r="M580" i="5"/>
  <c r="N579" i="5"/>
  <c r="M579" i="5"/>
  <c r="N578" i="5"/>
  <c r="M578" i="5"/>
  <c r="N577" i="5"/>
  <c r="M577" i="5"/>
  <c r="N576" i="5"/>
  <c r="M576" i="5"/>
  <c r="N575" i="5"/>
  <c r="M575" i="5"/>
  <c r="N574" i="5"/>
  <c r="M574" i="5"/>
  <c r="N573" i="5"/>
  <c r="M573" i="5"/>
  <c r="N572" i="5"/>
  <c r="M572" i="5"/>
  <c r="N571" i="5"/>
  <c r="M571" i="5"/>
  <c r="N570" i="5"/>
  <c r="M570" i="5"/>
  <c r="N569" i="5"/>
  <c r="M569" i="5"/>
  <c r="N568" i="5"/>
  <c r="M568" i="5"/>
  <c r="N567" i="5"/>
  <c r="M567" i="5"/>
  <c r="N566" i="5"/>
  <c r="M566" i="5"/>
  <c r="N565" i="5"/>
  <c r="M565" i="5"/>
  <c r="N564" i="5"/>
  <c r="M564" i="5"/>
  <c r="N563" i="5"/>
  <c r="M563" i="5"/>
  <c r="N562" i="5"/>
  <c r="M562" i="5"/>
  <c r="N561" i="5"/>
  <c r="M561" i="5"/>
  <c r="N560" i="5"/>
  <c r="M560" i="5"/>
  <c r="N559" i="5"/>
  <c r="M559" i="5"/>
  <c r="N558" i="5"/>
  <c r="M558" i="5"/>
  <c r="N557" i="5"/>
  <c r="M557" i="5"/>
  <c r="N556" i="5"/>
  <c r="M556" i="5"/>
  <c r="N555" i="5"/>
  <c r="M555" i="5"/>
  <c r="N554" i="5"/>
  <c r="M554" i="5"/>
  <c r="N553" i="5"/>
  <c r="M553" i="5"/>
  <c r="N552" i="5"/>
  <c r="M552" i="5"/>
  <c r="N551" i="5"/>
  <c r="M551" i="5"/>
  <c r="N550" i="5"/>
  <c r="M550" i="5"/>
  <c r="N549" i="5"/>
  <c r="M549" i="5"/>
  <c r="N548" i="5"/>
  <c r="M548" i="5"/>
  <c r="N547" i="5"/>
  <c r="M547" i="5"/>
  <c r="N546" i="5"/>
  <c r="M546" i="5"/>
  <c r="N545" i="5"/>
  <c r="M545" i="5"/>
  <c r="N544" i="5"/>
  <c r="M544" i="5"/>
  <c r="N543" i="5"/>
  <c r="M543" i="5"/>
  <c r="N542" i="5"/>
  <c r="M542" i="5"/>
  <c r="N541" i="5"/>
  <c r="M541" i="5"/>
  <c r="N540" i="5"/>
  <c r="M540" i="5"/>
  <c r="N539" i="5"/>
  <c r="M539" i="5"/>
  <c r="N538" i="5"/>
  <c r="M538" i="5"/>
  <c r="N537" i="5"/>
  <c r="M537" i="5"/>
  <c r="N536" i="5"/>
  <c r="M536" i="5"/>
  <c r="N535" i="5"/>
  <c r="M535" i="5"/>
  <c r="N534" i="5"/>
  <c r="M534" i="5"/>
  <c r="N533" i="5"/>
  <c r="M533" i="5"/>
  <c r="N532" i="5"/>
  <c r="M532" i="5"/>
  <c r="N531" i="5"/>
  <c r="M531" i="5"/>
  <c r="N530" i="5"/>
  <c r="M530" i="5"/>
  <c r="N529" i="5"/>
  <c r="M529" i="5"/>
  <c r="N528" i="5"/>
  <c r="M528" i="5"/>
  <c r="N527" i="5"/>
  <c r="M527" i="5"/>
  <c r="N526" i="5"/>
  <c r="M526" i="5"/>
  <c r="N525" i="5"/>
  <c r="M525" i="5"/>
  <c r="N524" i="5"/>
  <c r="M524" i="5"/>
  <c r="N523" i="5"/>
  <c r="M523" i="5"/>
  <c r="N522" i="5"/>
  <c r="M522" i="5"/>
  <c r="N521" i="5"/>
  <c r="M521" i="5"/>
  <c r="N520" i="5"/>
  <c r="M520" i="5"/>
  <c r="N519" i="5"/>
  <c r="M519" i="5"/>
  <c r="N518" i="5"/>
  <c r="M518" i="5"/>
  <c r="N517" i="5"/>
  <c r="M517" i="5"/>
  <c r="N516" i="5"/>
  <c r="M516" i="5"/>
  <c r="N515" i="5"/>
  <c r="M515" i="5"/>
  <c r="N514" i="5"/>
  <c r="M514" i="5"/>
  <c r="N513" i="5"/>
  <c r="M513" i="5"/>
  <c r="N512" i="5"/>
  <c r="M512" i="5"/>
  <c r="N511" i="5"/>
  <c r="M511" i="5"/>
  <c r="N510" i="5"/>
  <c r="M510" i="5"/>
  <c r="N509" i="5"/>
  <c r="M509" i="5"/>
  <c r="N508" i="5"/>
  <c r="M508" i="5"/>
  <c r="N507" i="5"/>
  <c r="M507" i="5"/>
  <c r="N506" i="5"/>
  <c r="M506" i="5"/>
  <c r="N505" i="5"/>
  <c r="M505" i="5"/>
  <c r="N504" i="5"/>
  <c r="M504" i="5"/>
  <c r="N503" i="5"/>
  <c r="M503" i="5"/>
  <c r="N502" i="5"/>
  <c r="M502" i="5"/>
  <c r="N501" i="5"/>
  <c r="M501" i="5"/>
  <c r="N500" i="5"/>
  <c r="M500" i="5"/>
  <c r="N499" i="5"/>
  <c r="M499" i="5"/>
  <c r="N498" i="5"/>
  <c r="M498" i="5"/>
  <c r="N497" i="5"/>
  <c r="M497" i="5"/>
  <c r="N496" i="5"/>
  <c r="M496" i="5"/>
  <c r="N495" i="5"/>
  <c r="M495" i="5"/>
  <c r="N494" i="5"/>
  <c r="M494" i="5"/>
  <c r="N493" i="5"/>
  <c r="M493" i="5"/>
  <c r="N492" i="5"/>
  <c r="M492" i="5"/>
  <c r="N491" i="5"/>
  <c r="M491" i="5"/>
  <c r="N490" i="5"/>
  <c r="M490" i="5"/>
  <c r="N489" i="5"/>
  <c r="M489" i="5"/>
  <c r="N488" i="5"/>
  <c r="M488" i="5"/>
  <c r="N487" i="5"/>
  <c r="M487" i="5"/>
  <c r="N486" i="5"/>
  <c r="M486" i="5"/>
  <c r="N485" i="5"/>
  <c r="M485" i="5"/>
  <c r="N484" i="5"/>
  <c r="M484" i="5"/>
  <c r="N483" i="5"/>
  <c r="M483" i="5"/>
  <c r="N482" i="5"/>
  <c r="M482" i="5"/>
  <c r="N481" i="5"/>
  <c r="M481" i="5"/>
  <c r="N480" i="5"/>
  <c r="M480" i="5"/>
  <c r="N479" i="5"/>
  <c r="M479" i="5"/>
  <c r="N478" i="5"/>
  <c r="M478" i="5"/>
  <c r="N477" i="5"/>
  <c r="M477" i="5"/>
  <c r="N476" i="5"/>
  <c r="M476" i="5"/>
  <c r="N475" i="5"/>
  <c r="M475" i="5"/>
  <c r="N474" i="5"/>
  <c r="M474" i="5"/>
  <c r="N473" i="5"/>
  <c r="M473" i="5"/>
  <c r="N472" i="5"/>
  <c r="M472" i="5"/>
  <c r="N471" i="5"/>
  <c r="M471" i="5"/>
  <c r="N470" i="5"/>
  <c r="M470" i="5"/>
  <c r="N469" i="5"/>
  <c r="M469" i="5"/>
  <c r="N468" i="5"/>
  <c r="M468" i="5"/>
  <c r="N467" i="5"/>
  <c r="M467" i="5"/>
  <c r="N466" i="5"/>
  <c r="M466" i="5"/>
  <c r="N465" i="5"/>
  <c r="M465" i="5"/>
  <c r="N464" i="5"/>
  <c r="M464" i="5"/>
  <c r="N463" i="5"/>
  <c r="M463" i="5"/>
  <c r="N462" i="5"/>
  <c r="M462" i="5"/>
  <c r="N461" i="5"/>
  <c r="M461" i="5"/>
  <c r="N460" i="5"/>
  <c r="M460" i="5"/>
  <c r="N459" i="5"/>
  <c r="M459" i="5"/>
  <c r="N458" i="5"/>
  <c r="M458" i="5"/>
  <c r="N457" i="5"/>
  <c r="M457" i="5"/>
  <c r="N456" i="5"/>
  <c r="M456" i="5"/>
  <c r="N455" i="5"/>
  <c r="M455" i="5"/>
  <c r="N454" i="5"/>
  <c r="M454" i="5"/>
  <c r="N453" i="5"/>
  <c r="M453" i="5"/>
  <c r="N452" i="5"/>
  <c r="M452" i="5"/>
  <c r="N451" i="5"/>
  <c r="M451" i="5"/>
  <c r="N450" i="5"/>
  <c r="M450" i="5"/>
  <c r="N449" i="5"/>
  <c r="M449" i="5"/>
  <c r="N448" i="5"/>
  <c r="M448" i="5"/>
  <c r="N447" i="5"/>
  <c r="M447" i="5"/>
  <c r="N446" i="5"/>
  <c r="M446" i="5"/>
  <c r="N445" i="5"/>
  <c r="M445" i="5"/>
  <c r="N444" i="5"/>
  <c r="M444" i="5"/>
  <c r="N443" i="5"/>
  <c r="M443" i="5"/>
  <c r="N442" i="5"/>
  <c r="M442" i="5"/>
  <c r="N441" i="5"/>
  <c r="M441" i="5"/>
  <c r="N440" i="5"/>
  <c r="M440" i="5"/>
  <c r="N439" i="5"/>
  <c r="M439" i="5"/>
  <c r="N438" i="5"/>
  <c r="M438" i="5"/>
  <c r="N437" i="5"/>
  <c r="M437" i="5"/>
  <c r="N436" i="5"/>
  <c r="M436" i="5"/>
  <c r="N435" i="5"/>
  <c r="M435" i="5"/>
  <c r="N434" i="5"/>
  <c r="M434" i="5"/>
  <c r="N433" i="5"/>
  <c r="M433" i="5"/>
  <c r="N432" i="5"/>
  <c r="M432" i="5"/>
  <c r="N431" i="5"/>
  <c r="M431" i="5"/>
  <c r="N430" i="5"/>
  <c r="M430" i="5"/>
  <c r="N429" i="5"/>
  <c r="M429" i="5"/>
  <c r="N428" i="5"/>
  <c r="M428" i="5"/>
  <c r="N427" i="5"/>
  <c r="M427" i="5"/>
  <c r="N426" i="5"/>
  <c r="M426" i="5"/>
  <c r="N425" i="5"/>
  <c r="M425" i="5"/>
  <c r="N424" i="5"/>
  <c r="M424" i="5"/>
  <c r="N423" i="5"/>
  <c r="M423" i="5"/>
  <c r="N422" i="5"/>
  <c r="M422" i="5"/>
  <c r="N421" i="5"/>
  <c r="M421" i="5"/>
  <c r="N420" i="5"/>
  <c r="M420" i="5"/>
  <c r="N419" i="5"/>
  <c r="M419" i="5"/>
  <c r="N418" i="5"/>
  <c r="M418" i="5"/>
  <c r="N417" i="5"/>
  <c r="M417" i="5"/>
  <c r="N416" i="5"/>
  <c r="M416" i="5"/>
  <c r="N415" i="5"/>
  <c r="M415" i="5"/>
  <c r="N414" i="5"/>
  <c r="M414" i="5"/>
  <c r="N413" i="5"/>
  <c r="M413" i="5"/>
  <c r="N412" i="5"/>
  <c r="M412" i="5"/>
  <c r="N411" i="5"/>
  <c r="M411" i="5"/>
  <c r="N410" i="5"/>
  <c r="M410" i="5"/>
  <c r="N409" i="5"/>
  <c r="M409" i="5"/>
  <c r="N408" i="5"/>
  <c r="M408" i="5"/>
  <c r="N407" i="5"/>
  <c r="M407" i="5"/>
  <c r="N406" i="5"/>
  <c r="M406" i="5"/>
  <c r="N405" i="5"/>
  <c r="M405" i="5"/>
  <c r="N404" i="5"/>
  <c r="M404" i="5"/>
  <c r="N403" i="5"/>
  <c r="M403" i="5"/>
  <c r="N402" i="5"/>
  <c r="M402" i="5"/>
  <c r="N401" i="5"/>
  <c r="M401" i="5"/>
  <c r="N400" i="5"/>
  <c r="M400" i="5"/>
  <c r="N399" i="5"/>
  <c r="M399" i="5"/>
  <c r="N398" i="5"/>
  <c r="M398" i="5"/>
  <c r="N397" i="5"/>
  <c r="M397" i="5"/>
  <c r="N396" i="5"/>
  <c r="M396" i="5"/>
  <c r="N395" i="5"/>
  <c r="M395" i="5"/>
  <c r="N394" i="5"/>
  <c r="M394" i="5"/>
  <c r="N393" i="5"/>
  <c r="M393" i="5"/>
  <c r="N392" i="5"/>
  <c r="M392" i="5"/>
  <c r="N391" i="5"/>
  <c r="M391" i="5"/>
  <c r="N390" i="5"/>
  <c r="M390" i="5"/>
  <c r="N389" i="5"/>
  <c r="M389" i="5"/>
  <c r="N388" i="5"/>
  <c r="M388" i="5"/>
  <c r="N387" i="5"/>
  <c r="M387" i="5"/>
  <c r="N386" i="5"/>
  <c r="M386" i="5"/>
  <c r="N385" i="5"/>
  <c r="M385" i="5"/>
  <c r="N384" i="5"/>
  <c r="M384" i="5"/>
  <c r="N383" i="5"/>
  <c r="M383" i="5"/>
  <c r="N382" i="5"/>
  <c r="M382" i="5"/>
  <c r="N381" i="5"/>
  <c r="M381" i="5"/>
  <c r="N380" i="5"/>
  <c r="M380" i="5"/>
  <c r="N379" i="5"/>
  <c r="M379" i="5"/>
  <c r="N378" i="5"/>
  <c r="M378" i="5"/>
  <c r="N377" i="5"/>
  <c r="M377" i="5"/>
  <c r="N376" i="5"/>
  <c r="M376" i="5"/>
  <c r="N375" i="5"/>
  <c r="M375" i="5"/>
  <c r="N374" i="5"/>
  <c r="M374" i="5"/>
  <c r="N373" i="5"/>
  <c r="M373" i="5"/>
  <c r="N372" i="5"/>
  <c r="M372" i="5"/>
  <c r="N371" i="5"/>
  <c r="M371" i="5"/>
  <c r="N370" i="5"/>
  <c r="M370" i="5"/>
  <c r="N369" i="5"/>
  <c r="M369" i="5"/>
  <c r="N368" i="5"/>
  <c r="M368" i="5"/>
  <c r="N367" i="5"/>
  <c r="M367" i="5"/>
  <c r="N366" i="5"/>
  <c r="M366" i="5"/>
  <c r="N365" i="5"/>
  <c r="M365" i="5"/>
  <c r="N364" i="5"/>
  <c r="M364" i="5"/>
  <c r="N363" i="5"/>
  <c r="M363" i="5"/>
  <c r="N362" i="5"/>
  <c r="M362" i="5"/>
  <c r="N361" i="5"/>
  <c r="M361" i="5"/>
  <c r="N360" i="5"/>
  <c r="M360" i="5"/>
  <c r="N359" i="5"/>
  <c r="M359" i="5"/>
  <c r="N358" i="5"/>
  <c r="M358" i="5"/>
  <c r="N357" i="5"/>
  <c r="M357" i="5"/>
  <c r="N356" i="5"/>
  <c r="M356" i="5"/>
  <c r="N355" i="5"/>
  <c r="M355" i="5"/>
  <c r="N354" i="5"/>
  <c r="M354" i="5"/>
  <c r="N353" i="5"/>
  <c r="M353" i="5"/>
  <c r="N352" i="5"/>
  <c r="M352" i="5"/>
  <c r="N351" i="5"/>
  <c r="M351" i="5"/>
  <c r="N350" i="5"/>
  <c r="M350" i="5"/>
  <c r="N349" i="5"/>
  <c r="M349" i="5"/>
  <c r="N348" i="5"/>
  <c r="M348" i="5"/>
  <c r="N347" i="5"/>
  <c r="M347" i="5"/>
  <c r="N346" i="5"/>
  <c r="M346" i="5"/>
  <c r="N345" i="5"/>
  <c r="M345" i="5"/>
  <c r="N344" i="5"/>
  <c r="M344" i="5"/>
  <c r="N343" i="5"/>
  <c r="M343" i="5"/>
  <c r="N342" i="5"/>
  <c r="M342" i="5"/>
  <c r="N341" i="5"/>
  <c r="M341" i="5"/>
  <c r="N340" i="5"/>
  <c r="M340" i="5"/>
  <c r="N339" i="5"/>
  <c r="M339" i="5"/>
  <c r="N338" i="5"/>
  <c r="M338" i="5"/>
  <c r="N337" i="5"/>
  <c r="M337" i="5"/>
  <c r="N336" i="5"/>
  <c r="M336" i="5"/>
  <c r="N335" i="5"/>
  <c r="M335" i="5"/>
  <c r="N334" i="5"/>
  <c r="M334" i="5"/>
  <c r="N333" i="5"/>
  <c r="M333" i="5"/>
  <c r="N332" i="5"/>
  <c r="M332" i="5"/>
  <c r="N331" i="5"/>
  <c r="M331" i="5"/>
  <c r="N330" i="5"/>
  <c r="M330" i="5"/>
  <c r="N329" i="5"/>
  <c r="M329" i="5"/>
  <c r="N328" i="5"/>
  <c r="M328" i="5"/>
  <c r="N327" i="5"/>
  <c r="M327" i="5"/>
  <c r="N326" i="5"/>
  <c r="M326" i="5"/>
  <c r="N325" i="5"/>
  <c r="M325" i="5"/>
  <c r="N324" i="5"/>
  <c r="M324" i="5"/>
  <c r="N323" i="5"/>
  <c r="M323" i="5"/>
  <c r="N322" i="5"/>
  <c r="M322" i="5"/>
  <c r="N321" i="5"/>
  <c r="M321" i="5"/>
  <c r="N320" i="5"/>
  <c r="M320" i="5"/>
  <c r="N319" i="5"/>
  <c r="M319" i="5"/>
  <c r="N318" i="5"/>
  <c r="M318" i="5"/>
  <c r="N317" i="5"/>
  <c r="M317" i="5"/>
  <c r="N316" i="5"/>
  <c r="M316" i="5"/>
  <c r="N315" i="5"/>
  <c r="M315" i="5"/>
  <c r="N314" i="5"/>
  <c r="M314" i="5"/>
  <c r="N313" i="5"/>
  <c r="M313" i="5"/>
  <c r="N312" i="5"/>
  <c r="M312" i="5"/>
  <c r="N311" i="5"/>
  <c r="M311" i="5"/>
  <c r="N310" i="5"/>
  <c r="M310" i="5"/>
  <c r="N309" i="5"/>
  <c r="M309" i="5"/>
  <c r="N308" i="5"/>
  <c r="M308" i="5"/>
  <c r="N307" i="5"/>
  <c r="M307" i="5"/>
  <c r="N306" i="5"/>
  <c r="M306" i="5"/>
  <c r="N305" i="5"/>
  <c r="M305" i="5"/>
  <c r="N304" i="5"/>
  <c r="M304" i="5"/>
  <c r="N303" i="5"/>
  <c r="M303" i="5"/>
  <c r="N302" i="5"/>
  <c r="M302" i="5"/>
  <c r="N301" i="5"/>
  <c r="M301" i="5"/>
  <c r="N300" i="5"/>
  <c r="M300" i="5"/>
  <c r="N299" i="5"/>
  <c r="M299" i="5"/>
  <c r="N298" i="5"/>
  <c r="M298" i="5"/>
  <c r="N297" i="5"/>
  <c r="M297" i="5"/>
  <c r="N296" i="5"/>
  <c r="M296" i="5"/>
  <c r="N295" i="5"/>
  <c r="M295" i="5"/>
  <c r="N294" i="5"/>
  <c r="M294" i="5"/>
  <c r="N293" i="5"/>
  <c r="M293" i="5"/>
  <c r="N292" i="5"/>
  <c r="M292" i="5"/>
  <c r="N291" i="5"/>
  <c r="M291" i="5"/>
  <c r="N290" i="5"/>
  <c r="M290" i="5"/>
  <c r="N289" i="5"/>
  <c r="M289" i="5"/>
  <c r="N288" i="5"/>
  <c r="M288" i="5"/>
  <c r="N287" i="5"/>
  <c r="M287" i="5"/>
  <c r="N286" i="5"/>
  <c r="M286" i="5"/>
  <c r="N285" i="5"/>
  <c r="M285" i="5"/>
  <c r="N284" i="5"/>
  <c r="M284" i="5"/>
  <c r="N283" i="5"/>
  <c r="M283" i="5"/>
  <c r="N282" i="5"/>
  <c r="M282" i="5"/>
  <c r="N281" i="5"/>
  <c r="M281" i="5"/>
  <c r="N280" i="5"/>
  <c r="M280" i="5"/>
  <c r="N279" i="5"/>
  <c r="M279" i="5"/>
  <c r="N278" i="5"/>
  <c r="M278" i="5"/>
  <c r="N277" i="5"/>
  <c r="M277" i="5"/>
  <c r="N276" i="5"/>
  <c r="M276" i="5"/>
  <c r="N275" i="5"/>
  <c r="M275" i="5"/>
  <c r="N274" i="5"/>
  <c r="M274" i="5"/>
  <c r="N273" i="5"/>
  <c r="M273" i="5"/>
  <c r="N272" i="5"/>
  <c r="M272" i="5"/>
  <c r="N271" i="5"/>
  <c r="M271" i="5"/>
  <c r="N270" i="5"/>
  <c r="M270" i="5"/>
  <c r="N269" i="5"/>
  <c r="M269" i="5"/>
  <c r="N268" i="5"/>
  <c r="M268" i="5"/>
  <c r="N267" i="5"/>
  <c r="M267" i="5"/>
  <c r="N266" i="5"/>
  <c r="M266" i="5"/>
  <c r="N265" i="5"/>
  <c r="M265" i="5"/>
  <c r="N264" i="5"/>
  <c r="M264" i="5"/>
  <c r="N263" i="5"/>
  <c r="M263" i="5"/>
  <c r="N262" i="5"/>
  <c r="M262" i="5"/>
  <c r="N261" i="5"/>
  <c r="M261" i="5"/>
  <c r="N260" i="5"/>
  <c r="M260" i="5"/>
  <c r="N259" i="5"/>
  <c r="M259" i="5"/>
  <c r="N258" i="5"/>
  <c r="M258" i="5"/>
  <c r="N257" i="5"/>
  <c r="M257" i="5"/>
  <c r="N256" i="5"/>
  <c r="M256" i="5"/>
  <c r="N255" i="5"/>
  <c r="M255" i="5"/>
  <c r="N254" i="5"/>
  <c r="M254" i="5"/>
  <c r="N253" i="5"/>
  <c r="M253" i="5"/>
  <c r="N252" i="5"/>
  <c r="M252" i="5"/>
  <c r="N251" i="5"/>
  <c r="M251" i="5"/>
  <c r="N250" i="5"/>
  <c r="M250" i="5"/>
  <c r="N249" i="5"/>
  <c r="M249" i="5"/>
  <c r="N248" i="5"/>
  <c r="M248" i="5"/>
  <c r="N247" i="5"/>
  <c r="M247" i="5"/>
  <c r="N246" i="5"/>
  <c r="M246" i="5"/>
  <c r="N242" i="5"/>
  <c r="M242" i="5"/>
  <c r="N237" i="5"/>
  <c r="M237" i="5"/>
  <c r="N235" i="5"/>
  <c r="M235" i="5"/>
  <c r="N223" i="5"/>
  <c r="M223" i="5"/>
  <c r="N206" i="5"/>
  <c r="M206" i="5"/>
  <c r="N200" i="5"/>
  <c r="M200" i="5"/>
  <c r="N199" i="5"/>
  <c r="M199" i="5"/>
  <c r="N198" i="5"/>
  <c r="M198" i="5"/>
  <c r="N197" i="5"/>
  <c r="M197" i="5"/>
  <c r="N196" i="5"/>
  <c r="M196" i="5"/>
  <c r="N195" i="5"/>
  <c r="M195" i="5"/>
  <c r="N194" i="5"/>
  <c r="M194" i="5"/>
  <c r="N193" i="5"/>
  <c r="M193" i="5"/>
  <c r="N192" i="5"/>
  <c r="M192" i="5"/>
  <c r="N191" i="5"/>
  <c r="M191" i="5"/>
  <c r="N190" i="5"/>
  <c r="M190" i="5"/>
  <c r="N189" i="5"/>
  <c r="M189" i="5"/>
  <c r="N188" i="5"/>
  <c r="M188" i="5"/>
  <c r="N187" i="5"/>
  <c r="M187" i="5"/>
  <c r="N186" i="5"/>
  <c r="K186" i="5" s="1"/>
  <c r="M186" i="5"/>
  <c r="N185" i="5"/>
  <c r="M185" i="5"/>
  <c r="N184" i="5"/>
  <c r="M184" i="5"/>
  <c r="N183" i="5"/>
  <c r="M183" i="5"/>
  <c r="N182" i="5"/>
  <c r="M182" i="5"/>
  <c r="N181" i="5"/>
  <c r="M181" i="5"/>
  <c r="N180" i="5"/>
  <c r="M180" i="5"/>
  <c r="N179" i="5"/>
  <c r="M179" i="5"/>
  <c r="N178" i="5"/>
  <c r="M178" i="5"/>
  <c r="N177" i="5"/>
  <c r="M177" i="5"/>
  <c r="N176" i="5"/>
  <c r="M176" i="5"/>
  <c r="N175" i="5"/>
  <c r="M175" i="5"/>
  <c r="N174" i="5"/>
  <c r="M174" i="5"/>
  <c r="N173" i="5"/>
  <c r="M173" i="5"/>
  <c r="N172" i="5"/>
  <c r="M172" i="5"/>
  <c r="N171" i="5"/>
  <c r="M171" i="5"/>
  <c r="N170" i="5"/>
  <c r="M170" i="5"/>
  <c r="N169" i="5"/>
  <c r="M169" i="5"/>
  <c r="N168" i="5"/>
  <c r="M168" i="5"/>
  <c r="N167" i="5"/>
  <c r="M167" i="5"/>
  <c r="N166" i="5"/>
  <c r="M166" i="5"/>
  <c r="N165" i="5"/>
  <c r="M165" i="5"/>
  <c r="N164" i="5"/>
  <c r="M164" i="5"/>
  <c r="N163" i="5"/>
  <c r="M163" i="5"/>
  <c r="N162" i="5"/>
  <c r="M162" i="5"/>
  <c r="N161" i="5"/>
  <c r="M161" i="5"/>
  <c r="N160" i="5"/>
  <c r="M160" i="5"/>
  <c r="N159" i="5"/>
  <c r="M159" i="5"/>
  <c r="N158" i="5"/>
  <c r="M158" i="5"/>
  <c r="N157" i="5"/>
  <c r="M157" i="5"/>
  <c r="N156" i="5"/>
  <c r="M156" i="5"/>
  <c r="N155" i="5"/>
  <c r="M155" i="5"/>
  <c r="N154" i="5"/>
  <c r="M154" i="5"/>
  <c r="N153" i="5"/>
  <c r="M153" i="5"/>
  <c r="N152" i="5"/>
  <c r="M152" i="5"/>
  <c r="N151" i="5"/>
  <c r="M151" i="5"/>
  <c r="N150" i="5"/>
  <c r="M150" i="5"/>
  <c r="N149" i="5"/>
  <c r="M149" i="5"/>
  <c r="N148" i="5"/>
  <c r="M148" i="5"/>
  <c r="N147" i="5"/>
  <c r="M147" i="5"/>
  <c r="N146" i="5"/>
  <c r="M146" i="5"/>
  <c r="N145" i="5"/>
  <c r="M145" i="5"/>
  <c r="N144" i="5"/>
  <c r="M144" i="5"/>
  <c r="N143" i="5"/>
  <c r="M143" i="5"/>
  <c r="N142" i="5"/>
  <c r="M142" i="5"/>
  <c r="N141" i="5"/>
  <c r="M141" i="5"/>
  <c r="N140" i="5"/>
  <c r="M140" i="5"/>
  <c r="N139" i="5"/>
  <c r="M139" i="5"/>
  <c r="N138" i="5"/>
  <c r="M138" i="5"/>
  <c r="N137" i="5"/>
  <c r="M137" i="5"/>
  <c r="N136" i="5"/>
  <c r="M136" i="5"/>
  <c r="N135" i="5"/>
  <c r="M135" i="5"/>
  <c r="N134" i="5"/>
  <c r="M134" i="5"/>
  <c r="N133" i="5"/>
  <c r="M133" i="5"/>
  <c r="N132" i="5"/>
  <c r="M132" i="5"/>
  <c r="N131" i="5"/>
  <c r="M131" i="5"/>
  <c r="N130" i="5"/>
  <c r="M130" i="5"/>
  <c r="N129" i="5"/>
  <c r="M129" i="5"/>
  <c r="N98" i="5"/>
  <c r="M98" i="5"/>
  <c r="N97" i="5"/>
  <c r="M97" i="5"/>
  <c r="N96" i="5"/>
  <c r="M96" i="5"/>
  <c r="N95" i="5"/>
  <c r="M95" i="5"/>
  <c r="N94" i="5"/>
  <c r="M94" i="5"/>
  <c r="N93" i="5"/>
  <c r="M93" i="5"/>
  <c r="N92" i="5"/>
  <c r="M92" i="5"/>
  <c r="N91" i="5"/>
  <c r="M91" i="5"/>
  <c r="N90" i="5"/>
  <c r="M90" i="5"/>
  <c r="N89" i="5"/>
  <c r="M89" i="5"/>
  <c r="N88" i="5"/>
  <c r="M88" i="5"/>
  <c r="N87" i="5"/>
  <c r="M87" i="5"/>
  <c r="N86" i="5"/>
  <c r="M86" i="5"/>
  <c r="N85" i="5"/>
  <c r="M85" i="5"/>
  <c r="N84" i="5"/>
  <c r="M84" i="5"/>
  <c r="N83" i="5"/>
  <c r="M83" i="5"/>
  <c r="N82" i="5"/>
  <c r="M82" i="5"/>
  <c r="N81" i="5"/>
  <c r="M81" i="5"/>
  <c r="N80" i="5"/>
  <c r="M80" i="5"/>
  <c r="N79" i="5"/>
  <c r="M79" i="5"/>
  <c r="N78" i="5"/>
  <c r="M78" i="5"/>
  <c r="N77" i="5"/>
  <c r="M77" i="5"/>
  <c r="N76" i="5"/>
  <c r="M76" i="5"/>
  <c r="N75" i="5"/>
  <c r="M75" i="5"/>
  <c r="N74" i="5"/>
  <c r="M74" i="5"/>
  <c r="N73" i="5"/>
  <c r="M73" i="5"/>
  <c r="N72" i="5"/>
  <c r="M72" i="5"/>
  <c r="N71" i="5"/>
  <c r="M71" i="5"/>
  <c r="N70" i="5"/>
  <c r="M70" i="5"/>
  <c r="N69" i="5"/>
  <c r="M69" i="5"/>
  <c r="N68" i="5"/>
  <c r="M68" i="5"/>
  <c r="N67" i="5"/>
  <c r="M67" i="5"/>
  <c r="N66" i="5"/>
  <c r="M66" i="5"/>
  <c r="N65" i="5"/>
  <c r="M65" i="5"/>
  <c r="N64" i="5"/>
  <c r="M64" i="5"/>
  <c r="N63" i="5"/>
  <c r="M63" i="5"/>
  <c r="N62" i="5"/>
  <c r="M62" i="5"/>
  <c r="N61" i="5"/>
  <c r="M61" i="5"/>
  <c r="N60" i="5"/>
  <c r="M60" i="5"/>
  <c r="N59" i="5"/>
  <c r="M59" i="5"/>
  <c r="N58" i="5"/>
  <c r="M58" i="5"/>
  <c r="N57" i="5"/>
  <c r="M57" i="5"/>
  <c r="N56" i="5"/>
  <c r="M56" i="5"/>
  <c r="N55" i="5"/>
  <c r="M55" i="5"/>
  <c r="N54" i="5"/>
  <c r="M54" i="5"/>
  <c r="N53" i="5"/>
  <c r="M53" i="5"/>
  <c r="N52" i="5"/>
  <c r="M52" i="5"/>
  <c r="N51" i="5"/>
  <c r="M51" i="5"/>
  <c r="N50" i="5"/>
  <c r="M50" i="5"/>
  <c r="M49" i="5"/>
  <c r="N49" i="5"/>
  <c r="M13" i="5"/>
  <c r="M11" i="5"/>
  <c r="M9" i="5"/>
  <c r="M15" i="5" l="1"/>
  <c r="N15" i="5" s="1"/>
  <c r="K184" i="5" l="1"/>
  <c r="K183" i="5"/>
  <c r="K182" i="5"/>
  <c r="K181" i="5"/>
  <c r="K180" i="5"/>
  <c r="K179" i="5"/>
  <c r="K178" i="5"/>
  <c r="K177" i="5"/>
  <c r="K176" i="5"/>
  <c r="K175" i="5"/>
  <c r="K174" i="5"/>
  <c r="K173" i="5"/>
  <c r="K172" i="5"/>
  <c r="K171" i="5"/>
  <c r="K170" i="5"/>
  <c r="K169" i="5"/>
  <c r="K168" i="5"/>
  <c r="K167" i="5"/>
  <c r="K166" i="5"/>
  <c r="K165" i="5"/>
  <c r="K164" i="5"/>
  <c r="K163" i="5"/>
  <c r="K162" i="5"/>
  <c r="K161" i="5"/>
  <c r="K160" i="5"/>
  <c r="K159" i="5"/>
  <c r="K158" i="5"/>
  <c r="K157" i="5"/>
  <c r="K156" i="5"/>
  <c r="K143" i="5"/>
  <c r="K200" i="5"/>
  <c r="K199" i="5"/>
  <c r="K198" i="5"/>
  <c r="K197" i="5"/>
  <c r="K196" i="5"/>
  <c r="K195" i="5"/>
  <c r="K194" i="5"/>
  <c r="K193" i="5"/>
  <c r="K192" i="5"/>
  <c r="K191" i="5"/>
  <c r="K190" i="5"/>
  <c r="K189" i="5"/>
  <c r="K188" i="5"/>
  <c r="K155" i="5"/>
  <c r="K154" i="5"/>
  <c r="K153" i="5"/>
  <c r="K152" i="5"/>
  <c r="K151" i="5"/>
  <c r="K150" i="5"/>
  <c r="K149" i="5"/>
  <c r="K148" i="5"/>
  <c r="K147" i="5"/>
  <c r="K146" i="5"/>
  <c r="K145" i="5"/>
  <c r="K142" i="5"/>
  <c r="K141" i="5"/>
  <c r="K140" i="5"/>
  <c r="K139" i="5"/>
  <c r="K138" i="5"/>
  <c r="K137" i="5"/>
  <c r="K136" i="5"/>
  <c r="K135" i="5"/>
  <c r="K134" i="5"/>
  <c r="K133" i="5"/>
  <c r="K132" i="5"/>
  <c r="K131" i="5"/>
  <c r="K130" i="5"/>
  <c r="K97" i="5"/>
  <c r="K96" i="5"/>
  <c r="K95" i="5"/>
  <c r="K94" i="5"/>
  <c r="K93" i="5"/>
  <c r="K92" i="5"/>
  <c r="K91" i="5"/>
  <c r="K90" i="5"/>
  <c r="K89" i="5"/>
  <c r="N24" i="5" l="1"/>
  <c r="N22" i="5"/>
  <c r="N21" i="5"/>
  <c r="I54" i="6" l="1"/>
  <c r="I61" i="6"/>
  <c r="I69" i="6"/>
  <c r="I71" i="6"/>
  <c r="I76" i="6"/>
  <c r="I78" i="6"/>
  <c r="I82" i="6"/>
  <c r="I109" i="6"/>
  <c r="I118" i="6"/>
  <c r="I124" i="6"/>
  <c r="I126" i="6"/>
  <c r="I128" i="6"/>
  <c r="I132" i="6"/>
  <c r="I134" i="6"/>
  <c r="I146" i="6"/>
  <c r="I151" i="6"/>
  <c r="I153" i="6"/>
  <c r="I155" i="6"/>
  <c r="I170" i="6"/>
  <c r="I173" i="6"/>
  <c r="I179" i="6"/>
  <c r="I187" i="6"/>
  <c r="I190" i="6"/>
  <c r="I215" i="6"/>
  <c r="I216" i="6"/>
  <c r="I217" i="6"/>
  <c r="I218" i="6"/>
  <c r="I219" i="6"/>
  <c r="I220" i="6"/>
  <c r="I221" i="6"/>
  <c r="I222" i="6"/>
  <c r="I223" i="6"/>
  <c r="I224" i="6"/>
  <c r="I225" i="6"/>
  <c r="I226" i="6"/>
  <c r="I227" i="6"/>
  <c r="I228" i="6"/>
  <c r="I229" i="6"/>
  <c r="I230" i="6"/>
  <c r="I231" i="6"/>
  <c r="I232" i="6"/>
  <c r="I233" i="6"/>
  <c r="I234" i="6"/>
  <c r="I235" i="6"/>
  <c r="I236" i="6"/>
  <c r="I238" i="6"/>
  <c r="I244" i="6"/>
  <c r="I248" i="6"/>
  <c r="I251" i="6"/>
  <c r="I253" i="6"/>
  <c r="I303" i="6"/>
  <c r="I311" i="6"/>
  <c r="I313" i="6"/>
  <c r="I315" i="6"/>
  <c r="I317" i="6"/>
  <c r="I323" i="6"/>
  <c r="I326" i="6"/>
  <c r="I328" i="6"/>
  <c r="I331" i="6"/>
  <c r="I333"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I171" i="6"/>
  <c r="I172" i="6"/>
  <c r="I60" i="6" l="1"/>
  <c r="I140" i="6" l="1"/>
  <c r="I62" i="6"/>
  <c r="I63" i="6"/>
  <c r="I64" i="6"/>
  <c r="I65" i="6"/>
  <c r="I66" i="6"/>
  <c r="I67" i="6"/>
  <c r="I68" i="6"/>
  <c r="I70" i="6"/>
  <c r="I72" i="6"/>
  <c r="I73" i="6"/>
  <c r="I74" i="6"/>
  <c r="I75" i="6"/>
  <c r="I77" i="6"/>
  <c r="I79" i="6"/>
  <c r="I80" i="6"/>
  <c r="I81" i="6"/>
  <c r="I83" i="6"/>
  <c r="I84" i="6"/>
  <c r="I85" i="6"/>
  <c r="I86" i="6"/>
  <c r="I87" i="6"/>
  <c r="I88" i="6"/>
  <c r="I89" i="6"/>
  <c r="I90" i="6"/>
  <c r="I91" i="6"/>
  <c r="I92" i="6"/>
  <c r="I93" i="6"/>
  <c r="I94" i="6"/>
  <c r="I95" i="6"/>
  <c r="I96" i="6"/>
  <c r="I97" i="6"/>
  <c r="I98" i="6"/>
  <c r="I99" i="6"/>
  <c r="I100" i="6"/>
  <c r="I101" i="6"/>
  <c r="I102" i="6"/>
  <c r="I103" i="6"/>
  <c r="I104" i="6"/>
  <c r="I105" i="6"/>
  <c r="I106" i="6"/>
  <c r="I107" i="6"/>
  <c r="I108" i="6"/>
  <c r="I110" i="6"/>
  <c r="I111" i="6"/>
  <c r="I112" i="6"/>
  <c r="I113" i="6"/>
  <c r="I114" i="6"/>
  <c r="I115" i="6"/>
  <c r="I116" i="6"/>
  <c r="I117" i="6"/>
  <c r="I119" i="6"/>
  <c r="I120" i="6"/>
  <c r="I121" i="6"/>
  <c r="I122" i="6"/>
  <c r="I123" i="6"/>
  <c r="I125" i="6"/>
  <c r="I127" i="6"/>
  <c r="I129" i="6"/>
  <c r="I130" i="6"/>
  <c r="I131" i="6"/>
  <c r="I133" i="6"/>
  <c r="I135" i="6"/>
  <c r="I136" i="6"/>
  <c r="I137" i="6"/>
  <c r="I138" i="6"/>
  <c r="I139" i="6"/>
  <c r="I141" i="6"/>
  <c r="I142" i="6"/>
  <c r="I143" i="6"/>
  <c r="I144" i="6"/>
  <c r="I145" i="6"/>
  <c r="I147" i="6"/>
  <c r="I148" i="6"/>
  <c r="I149" i="6"/>
  <c r="I150" i="6"/>
  <c r="I152" i="6"/>
  <c r="I154" i="6"/>
  <c r="I156" i="6"/>
  <c r="I157" i="6"/>
  <c r="I158" i="6"/>
  <c r="I159" i="6"/>
  <c r="I160" i="6"/>
  <c r="I161" i="6"/>
  <c r="I162" i="6"/>
  <c r="I163" i="6"/>
  <c r="I164" i="6"/>
  <c r="I165" i="6"/>
  <c r="I166" i="6"/>
  <c r="I167" i="6"/>
  <c r="I168" i="6"/>
  <c r="I169" i="6"/>
  <c r="I174" i="6"/>
  <c r="I175" i="6"/>
  <c r="I176" i="6"/>
  <c r="I177" i="6"/>
  <c r="I178" i="6"/>
  <c r="I180" i="6"/>
  <c r="I181" i="6"/>
  <c r="I182" i="6"/>
  <c r="I183" i="6"/>
  <c r="I184" i="6"/>
  <c r="I185" i="6"/>
  <c r="I186" i="6"/>
  <c r="I188" i="6"/>
  <c r="I189" i="6"/>
  <c r="I191" i="6"/>
  <c r="I192" i="6"/>
  <c r="I193" i="6"/>
  <c r="I194" i="6"/>
  <c r="I195" i="6"/>
  <c r="I196" i="6"/>
  <c r="I197" i="6"/>
  <c r="I198" i="6"/>
  <c r="I199" i="6"/>
  <c r="I200" i="6"/>
  <c r="I201" i="6"/>
  <c r="I202" i="6"/>
  <c r="I203" i="6"/>
  <c r="I204" i="6"/>
  <c r="I205" i="6"/>
  <c r="I206" i="6"/>
  <c r="I207" i="6"/>
  <c r="I208" i="6"/>
  <c r="I209" i="6"/>
  <c r="I210" i="6"/>
  <c r="I211" i="6"/>
  <c r="I212" i="6"/>
  <c r="I213" i="6"/>
  <c r="I214" i="6"/>
  <c r="K49" i="5"/>
  <c r="I237" i="6" s="1"/>
  <c r="K50" i="5"/>
  <c r="I239" i="6" s="1"/>
  <c r="K51" i="5"/>
  <c r="I240" i="6" s="1"/>
  <c r="K52" i="5"/>
  <c r="I241" i="6" s="1"/>
  <c r="K53" i="5"/>
  <c r="I242" i="6" s="1"/>
  <c r="K54" i="5"/>
  <c r="I243" i="6" s="1"/>
  <c r="K55" i="5"/>
  <c r="I245" i="6" s="1"/>
  <c r="K56" i="5"/>
  <c r="I246" i="6" s="1"/>
  <c r="K57" i="5"/>
  <c r="I247" i="6" s="1"/>
  <c r="K58" i="5"/>
  <c r="I249" i="6" s="1"/>
  <c r="K59" i="5"/>
  <c r="I250" i="6" s="1"/>
  <c r="K60" i="5"/>
  <c r="I252" i="6" s="1"/>
  <c r="K61" i="5"/>
  <c r="I254" i="6" s="1"/>
  <c r="K62" i="5"/>
  <c r="I255" i="6" s="1"/>
  <c r="K63" i="5"/>
  <c r="I256" i="6" s="1"/>
  <c r="K64" i="5"/>
  <c r="I257" i="6" s="1"/>
  <c r="K65" i="5"/>
  <c r="I258" i="6" s="1"/>
  <c r="K66" i="5"/>
  <c r="I259" i="6" s="1"/>
  <c r="K67" i="5"/>
  <c r="I260" i="6" s="1"/>
  <c r="K68" i="5"/>
  <c r="I261" i="6" s="1"/>
  <c r="K69" i="5"/>
  <c r="I262" i="6" s="1"/>
  <c r="K70" i="5"/>
  <c r="I263" i="6" s="1"/>
  <c r="K71" i="5"/>
  <c r="I264" i="6" s="1"/>
  <c r="K72" i="5"/>
  <c r="I265" i="6" s="1"/>
  <c r="K73" i="5"/>
  <c r="I266" i="6" s="1"/>
  <c r="K74" i="5"/>
  <c r="I267" i="6" s="1"/>
  <c r="K75" i="5"/>
  <c r="I268" i="6" s="1"/>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4" i="6"/>
  <c r="I305" i="6"/>
  <c r="I306" i="6"/>
  <c r="I307" i="6"/>
  <c r="I308" i="6"/>
  <c r="I309" i="6"/>
  <c r="I310" i="6"/>
  <c r="I312" i="6"/>
  <c r="I314" i="6"/>
  <c r="I316" i="6"/>
  <c r="I318" i="6"/>
  <c r="K77" i="5"/>
  <c r="I319" i="6" s="1"/>
  <c r="K78" i="5"/>
  <c r="I320" i="6" s="1"/>
  <c r="K79" i="5"/>
  <c r="I321" i="6" s="1"/>
  <c r="K80" i="5"/>
  <c r="I322" i="6" s="1"/>
  <c r="K81" i="5"/>
  <c r="I324" i="6" s="1"/>
  <c r="K82" i="5"/>
  <c r="I325" i="6" s="1"/>
  <c r="K83" i="5"/>
  <c r="I327" i="6" s="1"/>
  <c r="K84" i="5"/>
  <c r="I329" i="6" s="1"/>
  <c r="K85" i="5"/>
  <c r="I330" i="6" s="1"/>
  <c r="K86" i="5"/>
  <c r="I332" i="6" s="1"/>
  <c r="K87" i="5"/>
  <c r="I334" i="6" s="1"/>
  <c r="K88" i="5"/>
  <c r="I335" i="6" s="1"/>
  <c r="I48" i="6" l="1"/>
  <c r="I49" i="6"/>
  <c r="I50" i="6"/>
  <c r="I51" i="6"/>
  <c r="I52" i="6"/>
  <c r="I53" i="6"/>
  <c r="I55" i="6"/>
  <c r="I56" i="6"/>
  <c r="I57" i="6"/>
  <c r="I58" i="6"/>
  <c r="I59" i="6"/>
</calcChain>
</file>

<file path=xl/sharedStrings.xml><?xml version="1.0" encoding="utf-8"?>
<sst xmlns="http://schemas.openxmlformats.org/spreadsheetml/2006/main" count="3720" uniqueCount="1082">
  <si>
    <t>GTC23R</t>
  </si>
  <si>
    <t>MAQUINAS ELECTRICAS ROTATORIAS. PARTE 16: SISTEMAS DE EXCITACION PARA MAQUINAS SINCRONICAS. CAPITULO 2: MODELOS PARA LOS ESTUDIOS DE REDES.</t>
  </si>
  <si>
    <t>GTC48A</t>
  </si>
  <si>
    <t>GUIA PARA LA APLICACION Y OPERACION DE MAQUINAS SINCRONICAS DE POLOS LISOS TIPO TURBINA QUE USAN HIDROGENO COMO REFRIGERANTE.</t>
  </si>
  <si>
    <t>GTC49R</t>
  </si>
  <si>
    <t>TRANSFORMADORES. GUIA PARA LA INSTALACION Y PUESTA EN SERVICIO DE TRANSFORMADORES DE DISTRIBUCION SUMERGIDOS EN LIQUIDO REFRIGERANTE PARA USO A LA INTEMPERIE -MONTAJE EN POSTE-.</t>
  </si>
  <si>
    <t>GTC60A</t>
  </si>
  <si>
    <t>METROLOGIA. GUIA PARA LA CALIBRACION DE PATRONES DE MEDIDA.</t>
  </si>
  <si>
    <t>NTC1011A</t>
  </si>
  <si>
    <t>MADERAS. DETERMINACION DE LOS ESFUERZOS UNITARIOS BASICOS.</t>
  </si>
  <si>
    <t>NTC1076A</t>
  </si>
  <si>
    <t>GLUCOSA. METODOS DE ENSAYO.</t>
  </si>
  <si>
    <t>NTC1101A</t>
  </si>
  <si>
    <t>METALURGIA. ALAMBRE BRILLANTE DE ACERO DE ALTA RESISTENCIA PARA CABLES.</t>
  </si>
  <si>
    <t>NTC1142A</t>
  </si>
  <si>
    <t>GRASAS. DETERMINACION DEL CONTENIDO DE GRASA.</t>
  </si>
  <si>
    <t>NTC1178A</t>
  </si>
  <si>
    <t>BARRAS DE ACERO AL CARBONO PARA RESORTES.</t>
  </si>
  <si>
    <t>NTC1182A</t>
  </si>
  <si>
    <t>BARRAS DE ACEROS ALEADOS ACABADAS EN FRIO.</t>
  </si>
  <si>
    <t>NTC1189A</t>
  </si>
  <si>
    <t>METALURGIA. PRODUCTOS TUBULARES DE ACERO. RECUBRIMIENTO DE CINC.</t>
  </si>
  <si>
    <t>NTC11A</t>
  </si>
  <si>
    <t>TUBERIA METALICA. TUBOS DE ACERO AL CARBONO, DE ACERO ALEADO FERRITICO Y DE ACERO ALEADO AUSTENITICO, CON Y SIN COSTURA. REQUISITOS GENERALES.</t>
  </si>
  <si>
    <t>NTC1200R</t>
  </si>
  <si>
    <t>PAPELES Y CARTONES PARA IMPRESION. DETERMINACION DE LA ABSORBENCIA DE TINTA.</t>
  </si>
  <si>
    <t>NTC1217R</t>
  </si>
  <si>
    <t>AISLADORES DE PORCELANA TIPO POSTE - AISLADORES DE APARATOS - FABRICADOS POR EL PROCESO HUMEDO.</t>
  </si>
  <si>
    <t>NTC1243R</t>
  </si>
  <si>
    <t>COMPONENTES CERAMICOS PARA PROPOSITOS ELECTRICOS. TOLERANCIAS DIMENSIONALES.</t>
  </si>
  <si>
    <t>NTC1285R</t>
  </si>
  <si>
    <t>ELECTROTECNIA. METODO DE ENSAYO PARA AISLADORES DE POTENCIA ELECTRICA.</t>
  </si>
  <si>
    <t>NTC12A</t>
  </si>
  <si>
    <t>TUBOS DE ACERO DE BAJO CARBONO Y CARBONO-MOLIBDENO SIN COSTURA PARA SERVICIO DE REFINERIA.</t>
  </si>
  <si>
    <t>NTC13A</t>
  </si>
  <si>
    <t>TUBOS DE ACERO DE ALEACION INTERMEDIA SIN COSTURA PARA SERVICIO DE REFINERIAS.</t>
  </si>
  <si>
    <t>NTC1440A</t>
  </si>
  <si>
    <t>MUEBLES DE OFICINA. CONSIDERACIONES GENERALES RELATIVAS A LA POSICION DE TRABAJO: SILLA - ESCRITORIO.</t>
  </si>
  <si>
    <t>NTC1444A</t>
  </si>
  <si>
    <t>ANTRACITA PARA CAJAS Y TAPAS DE BATERIA DE CAUCHO DURO.</t>
  </si>
  <si>
    <t>NTC1469A</t>
  </si>
  <si>
    <t>CASQUILLOS Y PORTALAMPARAS PARA LAMPARAS DE ILUMINACION GENERAL. DESIGNACIONES.</t>
  </si>
  <si>
    <t>NTC1470A</t>
  </si>
  <si>
    <t>ELECTROTECNIA. CASQUILLOS Y PORTALAMPARAS ROSCADOS E27 Y E40. DIMENSIONES Y GALGAS DE VERIFICACION.</t>
  </si>
  <si>
    <t>NTC1497A</t>
  </si>
  <si>
    <t>ACEITE MINERAL LIVIANO Y ACEITE MINERAL PESADO.</t>
  </si>
  <si>
    <t>NTC1507A</t>
  </si>
  <si>
    <t>TERMINOLOGIA DEL MOBILIARIO DE OFICINA.</t>
  </si>
  <si>
    <t>NTC1586A</t>
  </si>
  <si>
    <t>MUEBLES. MUEBLES DE MADERA. DETERMINACION DE LA RESISTENCIA DE LOS ACABADOS A LAS MANCHAS Y LOS DISOLVENTES.</t>
  </si>
  <si>
    <t>NTC1587A</t>
  </si>
  <si>
    <t>MUEBLES. MUEBLES DE MADERA. DETERMINACION DE LA RESISTENCIA DE LOS ACABADOS AL CALOR.</t>
  </si>
  <si>
    <t>NTC1593A</t>
  </si>
  <si>
    <t>MECANICA. CABLES PEQUENOS DE ACERO.</t>
  </si>
  <si>
    <t>NTC1612A</t>
  </si>
  <si>
    <t>MUEBLES. MUEBLES DE MADERA. DETERMINACION DE LA RESISTENCIA AL IMPACTO DE LOS ACABADOS.</t>
  </si>
  <si>
    <t>NTC1626A</t>
  </si>
  <si>
    <t>INDUSTRIA FARMACEUTICA. ESTEARATO DE MAGNESIO PARA LA INDUSTRIA DE COSMETICOS.</t>
  </si>
  <si>
    <t>NTC1666A</t>
  </si>
  <si>
    <t>MECANICA. ELEMENTOS DE TRANSMISION. CABLES PARA GRUAS Y EXCAVADORAS, Y PROPOSITOS INDUSTRIALES EN GENERAL.</t>
  </si>
  <si>
    <t>NTC1674A</t>
  </si>
  <si>
    <t>TRANSPORTE Y EMBALAJE. CANECAS PLASTICAS PARA LA RECOLECCION DE BASURAS.</t>
  </si>
  <si>
    <t>NTC1676R</t>
  </si>
  <si>
    <t>CARBON. CARBONES DE HULLA - DUROS -. CLASIFICACION POR TIPO.</t>
  </si>
  <si>
    <t>NTC170A</t>
  </si>
  <si>
    <t>TUBERIA METALICA. TUBOS DE ACERO CON COSTURA, TIPO LIVIANO APTOS PARA SER ROSCADOS, PARA LA PROTECCION DE CONDUCTORES ELECTRICOS.</t>
  </si>
  <si>
    <t>NTC1758A</t>
  </si>
  <si>
    <t>ELECTROTECNIA. CABLES TELEFONICOS URBANOS EN PARES AISLADOS CON PAPEL, CON CUBIERTA BARRERA CONTRA HUMEDAD, CON O SIN ARMADURA.</t>
  </si>
  <si>
    <t>NTC1763A</t>
  </si>
  <si>
    <t>INDUSTRIAS ALIMENTARIAS. AZUFRE TIPO SOLUBLE PARA LA INDUSTRIA AZUCARERA.</t>
  </si>
  <si>
    <t>NTC1805A</t>
  </si>
  <si>
    <t>MUEBLES. ESTANTERIAS METALICAS. REQUISITOS FISICOS DE CALIDAD.</t>
  </si>
  <si>
    <t>NTC1844A</t>
  </si>
  <si>
    <t>MUEBLES. EQUIPOS DE SEGURIDAD. CERRADURAS DE COMBINACION.</t>
  </si>
  <si>
    <t>NTC1849A</t>
  </si>
  <si>
    <t>METROLOGIA. PESAS QUILATES.</t>
  </si>
  <si>
    <t>NTC189A</t>
  </si>
  <si>
    <t>ELECTROTECNIA. BOMBILLAS ELÉCTRICAS DE FILAMENTO DE TUNGSTENO PARA USO DOMÉSTICO Y USOS SIMILARES DE ILUMINACIÓN EN GENERAL.</t>
  </si>
  <si>
    <t>NTC18A</t>
  </si>
  <si>
    <t>TUBOS DE ACERO AUSTENITICO AL CROMO - NIQUEL SIN COSTURA PARA SERVICIO DE REFINERIAS.</t>
  </si>
  <si>
    <t>NTC1966A</t>
  </si>
  <si>
    <t>MADERAS. POSTES DE MANGLE PARA LINEAS AEREAS DE ENERGIA Y TELECOMUNICACIONES.</t>
  </si>
  <si>
    <t>NTC1971A</t>
  </si>
  <si>
    <t>METALURGIA. ACERO ESTRUCTURAL AL MANGANESO VANADIO DE BAJA ALEACION Y ALTA RESISTENCIA.</t>
  </si>
  <si>
    <t>NTC1987A</t>
  </si>
  <si>
    <t>MUEBLES. MUEBLES PARA HOGAR. MESAS.</t>
  </si>
  <si>
    <t>NTC2039A</t>
  </si>
  <si>
    <t>INDUSTRIA ALIMENTARIA. AGENTES ANTIMICROBIANOS UTILIZADOS EN LA PRESERVACION DEL JUGO DE LA CANA DE AZUCAR.</t>
  </si>
  <si>
    <t>NTC2040A</t>
  </si>
  <si>
    <t>INDUSTRIAS ALIMENTARIAS. CITRATO DE POTASIO.</t>
  </si>
  <si>
    <t>NTC2044A</t>
  </si>
  <si>
    <t>EQUIPOS Y UTILES DE OFICINA. MAQUINAS DE ESCRIBIR.</t>
  </si>
  <si>
    <t>NTC2045A</t>
  </si>
  <si>
    <t>EQUIPOS Y UTILES DE OFICINA. CINTAS PARA MAQUINAS DE ESCRIBIR.</t>
  </si>
  <si>
    <t>NTC2053A</t>
  </si>
  <si>
    <t>VIDRIO. PIPETAS. CODIGO DE COLORES.</t>
  </si>
  <si>
    <t>NTC2069A</t>
  </si>
  <si>
    <t>ELECTRICIDAD. BALASTOS PARA BOMBILLAS DE VAPOR DE MERCURIO A ALTA PRESION.</t>
  </si>
  <si>
    <t>NTC2073A</t>
  </si>
  <si>
    <t>ELECTRICIDAD. CINTAS DE ALUMINIO RECUBIERTO PARA PANTALLAS DE CABLES TELEFONICOS.</t>
  </si>
  <si>
    <t>NTC2087A</t>
  </si>
  <si>
    <t>METALURGIA. ALAMBRE BRONCEADO DE ACERO PARA PESTANAS DE LLANTAS PARA AUTOMOTORES.</t>
  </si>
  <si>
    <t>NTC2093R</t>
  </si>
  <si>
    <t>MUEBLES. MESAS DE DIBUJO.</t>
  </si>
  <si>
    <t>NTC2117A</t>
  </si>
  <si>
    <t>BALASTOS PARA BOMBILLAS DE DESCARGA -EXCLUIDAS LAS BOMBILLAS FLUORESCENTES TUBULARES- REQUISITOS GENERALES Y DE SEGURIDAD.</t>
  </si>
  <si>
    <t>NTC2119A</t>
  </si>
  <si>
    <t>ELECTROTECNIA. BOMBILLAS DE VAPOR DE MERCURIO A ALTA PRESION.</t>
  </si>
  <si>
    <t>NTC2131A</t>
  </si>
  <si>
    <t>SECCIONADORES DE ALTA TENSION. SECCIONADORES PARA TENSIONES NOMINALES ENTRE 1KV Y 52KV.</t>
  </si>
  <si>
    <t>NTC2135R</t>
  </si>
  <si>
    <t>ELECTROTECNIA. TRANSFORMADORES. GUIA PARA FORMULAS DE EVALUACION DE PERDIDAS.</t>
  </si>
  <si>
    <t>NTC2148R</t>
  </si>
  <si>
    <t>ELECTROTECNIA. MEDIDORES DE ENERGIA REACTIVA.</t>
  </si>
  <si>
    <t>NTC2155A</t>
  </si>
  <si>
    <t>CONECTORES DE POTENCIA PARA SUBESTACIONES ELECTRICAS.</t>
  </si>
  <si>
    <t>NTC2166A</t>
  </si>
  <si>
    <t>DESCARGADORES DE SOBRETENSIONES DE RESISTENCIA VARIABLE CON EXPLOSORES PARA REDES DE CORRIENTE ALTERNA.</t>
  </si>
  <si>
    <t>NTC2174A</t>
  </si>
  <si>
    <t>EQUIPOS Y UTILES DE OFICINA. BOLIGRAFOS.</t>
  </si>
  <si>
    <t>NTC2223A</t>
  </si>
  <si>
    <t>EQUIPOS Y UTILES DE OFICINA. TINTA LIQUIDA PARA ESCRIBIR.</t>
  </si>
  <si>
    <t>NTC2232A</t>
  </si>
  <si>
    <t>ELECTROTECNIA. PORTALAMPARAS EDISON ROSCADOS.</t>
  </si>
  <si>
    <t>NTC2233A</t>
  </si>
  <si>
    <t>INDICADORES DE DEMANDA MAXIMA CLASE 1,0.</t>
  </si>
  <si>
    <t>NTC2259A</t>
  </si>
  <si>
    <t>EQUIPOS Y UTILES DE OFICINA. REPUESTOS DE TINTA PARA BOLIGRAFOS.</t>
  </si>
  <si>
    <t>NTC2263A</t>
  </si>
  <si>
    <t>METROLOGIA. MANOMETROS INDICADORES DE PRESION, MANOMETROS DE VACIO Y MANOMETROS DE PRESION-VACIO PARA USOS GENERALES.</t>
  </si>
  <si>
    <t>NTC2271A</t>
  </si>
  <si>
    <t>MINERIA. BENTONITA.</t>
  </si>
  <si>
    <t>NTC2305A</t>
  </si>
  <si>
    <t>MUEBLES. MUEBLES PARA HOGAR. GABINETES.</t>
  </si>
  <si>
    <t>NTC2306A</t>
  </si>
  <si>
    <t>MUEBLES. MUEBLES PARA HOGAR. CAMAS.</t>
  </si>
  <si>
    <t>NTC2334A</t>
  </si>
  <si>
    <t>EQUIPOS Y UTILES DE OFICINA. LAPICES DE MINA DE GRAFITO.</t>
  </si>
  <si>
    <t>NTC2383A</t>
  </si>
  <si>
    <t>ELECTROTECNIA. CINTAS DE ACERO RECUBIERTAS PARA ARMADURAS DE CABLES TELEFONICOS.</t>
  </si>
  <si>
    <t>NTC2393R</t>
  </si>
  <si>
    <t>ELECTROTECNIA. BOMBILLAS ELECTRICAS DE HALURO METALICO DE 400W.</t>
  </si>
  <si>
    <t>NTC2394R</t>
  </si>
  <si>
    <t>ELECTROTECNIA. BOMBILLAS ELECTRICAS DE HALURO METALICO DE 1000W.</t>
  </si>
  <si>
    <t>NTC2416R</t>
  </si>
  <si>
    <t>VOCABULARIO. GENERACION, TRANSMISION Y DISTRIBUCION DE ENERGIA ELECTRICA. GENERALIDADES.</t>
  </si>
  <si>
    <t>NTC2440R</t>
  </si>
  <si>
    <t>TECNOLOGIA GRAFICA. DETERMINACION DEL TACK DE TINTAS PASTOSAS Y VEHICULOS MEDIANTE UN MEDIDOR DE TACK ROTATORIO.</t>
  </si>
  <si>
    <t>NTC2467A</t>
  </si>
  <si>
    <t>ELECTROTECNIA. CABLES DE POTENCIA MONOPOLARES CON CONDUCTOR DE COBRE Y ALUMINIO (15 KV A 69 KV). CAPACIDADES DE TRANSPORTE DE CORRIENTE.</t>
  </si>
  <si>
    <t>NTC2486A</t>
  </si>
  <si>
    <t>INDUSTRIAS ALIMENTARIAS. GRASAS Y ACEITES. METODO DE DETERMINACION DEL INDICE DE GRASA SOLIDA POR DILATOMETRIA.</t>
  </si>
  <si>
    <t>NTC2514A</t>
  </si>
  <si>
    <t>MUEBLES PARA HOGAR. MUEBLES Y ACCESORIOS DE COCINA.</t>
  </si>
  <si>
    <t>NTC2545R</t>
  </si>
  <si>
    <t>ELECTROTECNIA. GENERACION, TRANSMISION Y DISTRIBUCION DE ENERGIA ELECTRICA. SUBESTACIONES. VOCABULARIO.</t>
  </si>
  <si>
    <t>NTC2564A</t>
  </si>
  <si>
    <t>ELECTROTECNIA. CABLES DE POTENCIA. RELACIONES DE RESISTENCIA CA/CD A 60 CICLOS.</t>
  </si>
  <si>
    <t>NTC2574A</t>
  </si>
  <si>
    <t>ELECTROTECNIA. HERRAJES Y ACCESORIOS PARA REDES Y LINEAS AEREAS DE DISTRIBUCION DE ENERGIA ELECTRICA. TORNILLOS GALVANIZADOS CON CABEZA CUADRADA PARA MADERA.</t>
  </si>
  <si>
    <t>NTC2605A</t>
  </si>
  <si>
    <t>MAQUINAS DE OFICINA Y MAQUINAS DE IMPRESION USADAS PARA EL PROCESAMIENTO DE LA INFORMACION. ANCHOS DE FABRICACION PARA CINTAS DE IMPRESION - EN CARRETES - MAYORES DE 19 MM.</t>
  </si>
  <si>
    <t>NTC2612R</t>
  </si>
  <si>
    <t>EMBALAJES DE PLASTICO. RECIPIENTES DE PLASTICO PARA EXTINTORES DE POLVO QUIMICO SECO CON CAPACIDAD DE CARGA HASTA DE 5 KG.</t>
  </si>
  <si>
    <t>NTC2629A</t>
  </si>
  <si>
    <t>TUBERIA METALICA. TUBERIA DE HIERRO DUCTIL. REVESTIMIENTO DE MORTERO-CEMENTO CENTRIFUGADO. CONTROLES DE COMPOSICION DEL MORTERO RECIENTEMENTE APLICADO.</t>
  </si>
  <si>
    <t>NTC2633A</t>
  </si>
  <si>
    <t>SIDERURGIA. BARRAS Y CHAPAS DE ACERO AL CARBONO DE MEDIA Y BAJA RESISTENCIA A LA TENSION.</t>
  </si>
  <si>
    <t>NTC2648A</t>
  </si>
  <si>
    <t>IMPRENTA Y EDITORIALES. TINTAS. DETERMINACION DE LA VISCOSIDAD MEDIANTE EL USO DE LA COPA DE FLUJO ZHAN.</t>
  </si>
  <si>
    <t>NTC2664R</t>
  </si>
  <si>
    <t>ELECTROTECNIA. HERRAJES Y ACCESORIOS PARA REDES Y LINEAS AEREAS DE DISTRIBUCION DE ENERGIA ELECTRICA. GRAPA PARA SUSPENSION DE CABLES MENSAJEROS.</t>
  </si>
  <si>
    <t>NTC2675A</t>
  </si>
  <si>
    <t>MATERIAS PRIMAS PARA PINTURAS. ALQUITRAN DE HULLA PARA PINTURAS.</t>
  </si>
  <si>
    <t>NTC2685R</t>
  </si>
  <si>
    <t>ENSAYOS DE AISLADORES TIPO POSTE FABRICADOS EN MATERIAL ORGANICO, UTILIZADOS EN SISTEMAS CON TENSION NOMINAL MAYOR A 1000 V Y MENOR A 300 KV.</t>
  </si>
  <si>
    <t>NTC2690A</t>
  </si>
  <si>
    <t>IMPRENTA Y EDITORIALES. IMPRESIONES. PREPARACION DE IMPRESIONES ESTANDAR PARA ENSAYOS OPTICOS.</t>
  </si>
  <si>
    <t>NTC2708A</t>
  </si>
  <si>
    <t>PRODUCTOS QUIMICOS PARA USO AGROPECUARIO. PLAGUICIDAS. EMPAQUES DE PAPEL.</t>
  </si>
  <si>
    <t>NTC2710A</t>
  </si>
  <si>
    <t>INDUSTRIAS ALIMENTARIAS. PRODUCTOS GRASOS COMESTIBLES. ESTABILIDAD DE LAS GRASAS Y ACEITES. METODO DEL OXIGENO ACTIVO - MOA -.</t>
  </si>
  <si>
    <t>NTC2743R</t>
  </si>
  <si>
    <t>ELECTROTECNIA. CAMPOS DE PRUEBA PARA TRANSFORMADORES. REQUISITOS MINIMOS Y CLASIFICACION.</t>
  </si>
  <si>
    <t>NTC2761R</t>
  </si>
  <si>
    <t>MATERIALES AISLANTES DE CERAMICA Y VIDRIO. METODOS DE ENSAYO.</t>
  </si>
  <si>
    <t>NTC2763R</t>
  </si>
  <si>
    <t>TELECOMUNICACIONES. RED EXTERNA. ARMARIOS DE DISTRIBUCION PARA REDES TELEFONICAS DE PLANTA EXTERNA.</t>
  </si>
  <si>
    <t>NTC2784R</t>
  </si>
  <si>
    <t>ELECTROTECNIA. GUIA PARA EMBALAJE, ALMACENAMIENTO Y TRANSPORTE DE TRANSFORMADORES DE DISTRIBUCION.</t>
  </si>
  <si>
    <t>NTC2798R</t>
  </si>
  <si>
    <t>ELECTROTECNIA. MOTORES Y GENERADORES. DIMENSIONES DE ESCOBILLAS Y PORTAESCOBILLAS PARA MAQUINARIA ELECTRICA.</t>
  </si>
  <si>
    <t>NTC2812R</t>
  </si>
  <si>
    <t>ELECTROTECNIA. VOCABULARIO PARA TELEFONIA DE PLANTA EXTERNA.</t>
  </si>
  <si>
    <t>NTC2867A</t>
  </si>
  <si>
    <t>MUEBLES. MUEBLES PARA EL HOGAR. SOFAS.</t>
  </si>
  <si>
    <t>NTC2868A</t>
  </si>
  <si>
    <t>MUEBLES. MUEBLES PARA EL HOGAR. SILLAS Y BUTACAS.</t>
  </si>
  <si>
    <t>NTC2892A</t>
  </si>
  <si>
    <t>EMBALAJES DE PLASTICO. ENVASES PORTATILES DE PLASTICO PARA COCINOL.</t>
  </si>
  <si>
    <t>NTC2910A</t>
  </si>
  <si>
    <t>REFRIGERACION. PRUEBAS DE COMPRESORES PARA REFRIGERACION.</t>
  </si>
  <si>
    <t>NTC2911A</t>
  </si>
  <si>
    <t>REFRIGERACION. GUIA PARA LA PRESENTACION DE LOS DATOS DE RENDIMIENTO DE COMPRESORES DE REFRIGERACION.</t>
  </si>
  <si>
    <t>NTC2957R</t>
  </si>
  <si>
    <t>ELECTROTECNIA. GUIA PARA EL CALCULO DE LOS PARAMETROS DE TRANSMISION EN CABLES TELEFONICOS.</t>
  </si>
  <si>
    <t>NTC2999A</t>
  </si>
  <si>
    <t>ELECTROTECNIA. PROCEDIMIENTO PARA ENSAYO DE TENSION DE IMPULSO EN CONDUCTORES AISLADOS.</t>
  </si>
  <si>
    <t>NTC318A</t>
  </si>
  <si>
    <t>TUBOS FLUORESCENTES PARA ALUMBRADO GENERAL.</t>
  </si>
  <si>
    <t>NTC3230R</t>
  </si>
  <si>
    <t>ELECTROTECNIA. NORMA PARA ENSAYAR RESINAS EPOXICAS.</t>
  </si>
  <si>
    <t>NTC3235A</t>
  </si>
  <si>
    <t>DOCUMENTACION. MENSAJE TELEGRAFICO.</t>
  </si>
  <si>
    <t>NTC3281A</t>
  </si>
  <si>
    <t>ELECTROTECNIA. BOMBILLAS DE MERCURIO. METODOS PARA MEDIR SUS CARACTERISTICAS.</t>
  </si>
  <si>
    <t>NTC3291R</t>
  </si>
  <si>
    <t>REFRIGERACION. PRUEBA DE SISTEMAS DE REFRIGERACION.</t>
  </si>
  <si>
    <t>NTC3367A</t>
  </si>
  <si>
    <t>SIDERURGIA. ALAMBRON DE ACERO PARA LA FABRICACION EN FRIO DE ELEMENTOS DE FIJACION.</t>
  </si>
  <si>
    <t>NTC3389R</t>
  </si>
  <si>
    <t>COORDINACION DE AISLAMIENTO. GUIA DE APLICACION.</t>
  </si>
  <si>
    <t>NTC3457A</t>
  </si>
  <si>
    <t>MUEBLES. MUEBLES HOSPITALARIOS. ARMAZONES DE CAMAS HOSPITALARIAS.</t>
  </si>
  <si>
    <t>NTC3464A</t>
  </si>
  <si>
    <t>SIDERURGIA. PERFILES DE ACERO LAMINADOS EN CALIENTE PARA USO GENERAL. TOLERANCIAS EN VIGAS, COLUMNAS Y PERFILES EN U CON ALAS INCLINADAS.</t>
  </si>
  <si>
    <t>NTC3508R</t>
  </si>
  <si>
    <t>SIDERURGIA. PERFILES DE ACERO LAMINADOS EN CALIENTE PARA USO GENERAL. PERFILES EN U CON ALAS INCLINADAS. DIMENSIONES Y PROPIEDADES DE SECCION.</t>
  </si>
  <si>
    <t>NTC3543R</t>
  </si>
  <si>
    <t>ELECTROTECNIA. LINEAS Y REDES AEREAS DE ENERGIA ELECTRICA. VOCABULARIO.</t>
  </si>
  <si>
    <t>NTC3547A</t>
  </si>
  <si>
    <t>ELECTROTECNIA. CONTROLES PARA SISTEMAS DE ILUMINACION EXTERIOR.</t>
  </si>
  <si>
    <t>NTC3580A</t>
  </si>
  <si>
    <t>DOCUMENTACION. GUIA PARA LA ELABORACION DE HOJAS DE TRANSMISION POR TELEFAX.</t>
  </si>
  <si>
    <t>NTC3582R</t>
  </si>
  <si>
    <t>ELECTROTECNIA. GUIA PARA LA PUESTA A TIERRA DE TRANSFORMADORES CON TENSION DE SERIE 15 KV.</t>
  </si>
  <si>
    <t>NTC3635R</t>
  </si>
  <si>
    <t>SIDERURGIA. PERFILES DE ACERO LAMINADOS EN CALIENTE PARA USO GENERAL. PERFILES EN T, DE BORDES REDONDEADOS, CON ALTURA NOMINAL Y ANCHO DE CARA IGUALES. DIMENSIONES, MASA, TOLERANCIAS Y VALORES DE ESTATICA.</t>
  </si>
  <si>
    <t>NTC3657R</t>
  </si>
  <si>
    <t>ELECTROTECNIA. PERDIDAS MAXIMAS EN BALASTOS, PARA BOMBILLAS DE ALTA INTENSIDAD DE DESCARGA.</t>
  </si>
  <si>
    <t>NTC3677A</t>
  </si>
  <si>
    <t>HIDROXICLORURO DE ALUMINIO PARA LA INDUSTRIA DE COSMETICOS.</t>
  </si>
  <si>
    <t>NTC3766R</t>
  </si>
  <si>
    <t>INGENIERIA CIVIL Y ARQUITECTURA. REJILLAS DE CONCRETO - GRAMOQUINES - PARA PAVIMENTACION Y CONTROL DE LA EROSION.</t>
  </si>
  <si>
    <t>NTC3861A</t>
  </si>
  <si>
    <t>TELECOMUNICACIONES. EMPALMES PARA FIBRAS Y CABLES OPTICOS. PARTE 2. ESPECIFICACIONES INTERMEDIAS ORGANIZADORES DE EMPALME Y CUBIERTAS PARA FIBRAS Y CABLES OPTICOS.</t>
  </si>
  <si>
    <t>NTC3862A</t>
  </si>
  <si>
    <t>TELECOMUNICACIONES. EMPALMES PARA FIBRAS Y CABLES OPTICOS. PARTE 3. ESPECIFICACIONES INTERMEDIAS. EMPALMES POR FUSION PARA FIBRAS Y CABLES OPTICOS.</t>
  </si>
  <si>
    <t>NTC3879R</t>
  </si>
  <si>
    <t>GRASAS Y ACEITES VEGETALES Y ANIMALES DETERMINACION DE BUTILHIDROXIANISOL (BHA) Y BUTILHIDROXITOLUENO (BHT). METODO CROMATOGRAFICO GAS-LIQUIDO.</t>
  </si>
  <si>
    <t>NTC3921R</t>
  </si>
  <si>
    <t>DIMENSIONES Y SERIES DE POTENCIAS PARA MAQUINAS ELECTRICAS ROTATORIAS. PARTE 3. PEQUEÑOS MOTORES INCORPORADOS. BRIDAS NUMEROS BF10 A BF50.</t>
  </si>
  <si>
    <t>NTC3924R</t>
  </si>
  <si>
    <t>DIMENSIONES Y SERIES DE POTENCIAS PARA MAQUINAS ELECTRICAS ROTATORIAS PARTE 1: TAMAÑOS CONSTRUCTIVOS ENTRE 56 Y 400 Y DE LAS BRIDAS ENTRE 55 Y 1080.</t>
  </si>
  <si>
    <t>NTC3973R</t>
  </si>
  <si>
    <t>MATERIALES METÁLICOS. ALAMBRE. ENSAYO DE FLEXIÓN INVERSA</t>
  </si>
  <si>
    <t>NTC3982R</t>
  </si>
  <si>
    <t>MATERIALES AISLANTES DE CERAMICA Y VIDRIO. PARTE 1. DEFINICIONES Y CLASIFICACION.</t>
  </si>
  <si>
    <t>NTC3983R</t>
  </si>
  <si>
    <t>DIMENSIONES Y SERIES DE POTENCIA DE LAS MAQUINAS ELECTRICAS ROTATORIAS. PARTE 2. DESIGNACION DE LAS CARCASAS ENTRE 355 Y 1000 Y DE LAS BRIDAS ENTRE 1180 Y 2360.</t>
  </si>
  <si>
    <t>NTC3999R</t>
  </si>
  <si>
    <t>INGENIERIA CIVIL Y ARQUITECTURA. METODO DE ENSAYO PARA DETERMINAR LA EXISTENCIA DE HUMEDAD CAPILAR EN EL CONCRETO Y EN LA MAMPOSTERIA DE CONCRETO, MEDIANTE UNA LAMINA DE PLASTICO.</t>
  </si>
  <si>
    <t>NTC402R</t>
  </si>
  <si>
    <t>SIDERURGIA. PERFILES DE ACERO LAMINADOS EN CALIENTE PARA USO GENERAL. ANGULOS DE ALAS IGUALES Y DESIGUALES. TOLERANCIAS EN DIMENSIONES Y EN MASA.</t>
  </si>
  <si>
    <t>NTC4119R</t>
  </si>
  <si>
    <t>ELEMENTOS MECANICOS. CALENTADORES DE AGUA TIPO ALMACENAMIENTO. VALVULA DE RETENCION ALIVIADA.</t>
  </si>
  <si>
    <t>NTC4133R</t>
  </si>
  <si>
    <t>TELECOMUNICACIONES. RED DE PLANTA EXTERNA. GUIA METODOLOGICA PARA EMPALMERIA.</t>
  </si>
  <si>
    <t>NTC4169-1R</t>
  </si>
  <si>
    <t>PLASTICOS. TUBOS Y ACCESORIOS TERMOPLASTICOS. TEMPERATURA DE ABLANDAMIENTO VICAT. PARTE 1: METODO GENERAL DE ENSAYO.</t>
  </si>
  <si>
    <t>NTC4169-2R</t>
  </si>
  <si>
    <t>PLASTICOS. TUBOS Y ACCESORIOS TERMOPLASTICOS. TEMPERATURA DE ABLANDAMIENTO VICAT. PARTE 2: CONDICIONES DE ENSAYO PARA TUBOS Y ACCESORIOS DE POLI-CLORURO DE VINILO RIGIDO- -PVC-U- O POLI-CLORURO DE VNINILO CLORADO- -CPVC- PARA TUBOS DE POLICLORURO DE VINILO DE ALTA RESISTENCIA AL IMPACTO -PVC-HI-.</t>
  </si>
  <si>
    <t>NTC4169-3R</t>
  </si>
  <si>
    <t>PLASTICOS. TUBOS Y ACCESORIOS TERMOPLASTICOS. TEMPERATURA DE ABLANDAMIENTO VICAT. PARTE 3: CONDICIONES DE ENSAYO PARA TUBOS Y ACCESORIOS DE ACRILONITRILO BUTADIENO ESTIRENO (ABS) Y ACRILONITRILO BUTADIENO ESTER ACRILATO (ASA).</t>
  </si>
  <si>
    <t>NTC4186R</t>
  </si>
  <si>
    <t>INGENIERIA CIVIL Y ARQUITECTURA. ELABORACION DE PANELES DE MORTERO PARA ENSAYAR REVESTIMIENTOS.</t>
  </si>
  <si>
    <t>NTC4198R</t>
  </si>
  <si>
    <t>ESPECIFICACIONES PARA MATERIALES AISLANTES DE CERAMICA Y VIDRIO. ESPECIFICACIONES PARA MATERIALES INDIVIDUALES.</t>
  </si>
  <si>
    <t>NTC4222R</t>
  </si>
  <si>
    <t>INGENIERIA CIVIL Y ARQUITECTURA. PROCESAMIENTO DE LIMPIADO PARA SUPERFICIES DE CONCRETO O DE MAMPOSTERIA DE CONCRETO, ANTES DE LA APLICACION DE REVESTIMIENTOS.</t>
  </si>
  <si>
    <t>NTC4228A</t>
  </si>
  <si>
    <t>DOCUMENTACION. ELABORACION HOJAS DE VIDA.</t>
  </si>
  <si>
    <t>NTC4237R</t>
  </si>
  <si>
    <t>TELEMEDIDA PARA CONSUMO Y DEMANDA.</t>
  </si>
  <si>
    <t>NTC4238R</t>
  </si>
  <si>
    <t>AISLADORES FABRICADOS DE PORCELANA POR PROCESO HUMEDO. TIPO APARATOS PARA INTERIORES.</t>
  </si>
  <si>
    <t>NTC4241R</t>
  </si>
  <si>
    <t>VOCABULARIO ELECTROTECNICO INTERNACIONAL. EQUIPO DE MANIOBRA Y CONTROL DE FUSIBLES.</t>
  </si>
  <si>
    <t>NTC425A</t>
  </si>
  <si>
    <t>ENSAYO DE DOBLAMIENTO LIBRE PARA DUCTILIDAD DE SOLDADURA.</t>
  </si>
  <si>
    <t>NTC4263R</t>
  </si>
  <si>
    <t>TORON DE ACERO GALVANIZADO PARA CABLE MENSAJERO FIGURA OCHO AUTOSOPORTADO.</t>
  </si>
  <si>
    <t>NTC4268R</t>
  </si>
  <si>
    <t>SILLAS DE RUEDAS. CLASIFICACION POR TIPO, CON BASE EN CARACTERISTICAS DE ASPECTO.</t>
  </si>
  <si>
    <t>NTC4288A</t>
  </si>
  <si>
    <t>METROLOGIA. FUNCION METROLOGICA EN LA EMPRESA.</t>
  </si>
  <si>
    <t>NTC4299A</t>
  </si>
  <si>
    <t>REGISTRADORES TARIFARIOS ELECTRONICOS PARA MEDIDORES DE ENERGIA ELECTRICA.</t>
  </si>
  <si>
    <t>NTC4336R</t>
  </si>
  <si>
    <t>AISLADORES PARA LINEAS AEREAS CON TENSION NOMINAL SUPERIOR A 1000 V. AISLADORES DE CERAMICA O VIDRIO PARA SISTEMAS C.A. DEFINCIONES, METODOS DE ENSAYO Y CRITERIOS DE ACEPTACION.</t>
  </si>
  <si>
    <t>NTC4337R</t>
  </si>
  <si>
    <t>AISLADORES PARA LINEAS AEREAS CON UNA TENSION NOMINAL SUPERIOR A 1 000 V. CADENAS Y CONJUNTOS DE AISLADORES PARA SISTEMAS DE C.A. DEFINICIONES, METODOS DE ENSAYO Y CRITERIOS DE ACEPTACION.</t>
  </si>
  <si>
    <t>NTC4367R</t>
  </si>
  <si>
    <t>TELECOMUNICACIONES. RED DE PLANTA EXTERNA. METODOLOGIA PARA LA INSTALACION DE RED DE ABONADO.</t>
  </si>
  <si>
    <t>NTC4369R</t>
  </si>
  <si>
    <t>TELECOMUNICACIONES. RED DE PLANTA EXTERNA. ESPECIFICACIONES PARA CUBIERTAS DE EMPALME VENTILADAS.</t>
  </si>
  <si>
    <t>NTC4370R</t>
  </si>
  <si>
    <t>TELECOMUNICACIONES. RED DE PLANTA EXTERNA. CUBIERTAS PRESURIZABLES DE EMPALMES.</t>
  </si>
  <si>
    <t>NTC4475A</t>
  </si>
  <si>
    <t>METODO ESTANDAR PARA EL ANALISIS DE SALES DE AMONIO CUATERNARIO (DESINFECTANTES)TITULACION POTENCIOMETRICA.</t>
  </si>
  <si>
    <t>NTC4541A</t>
  </si>
  <si>
    <t>MEDIDORES DE ELECTRICIDAD. ROTULADO DE TERMINALES AUXILIARES PARA DISPOSITIVOS DE TARIFA.</t>
  </si>
  <si>
    <t>NTC4570R</t>
  </si>
  <si>
    <t>MAQUINAS ELECTRICAS ROTATORIAS. SISTEMAS DE EXCITACION PARA MAQUINAS SINCRONICAS. DESEMPEÑO DINAMICO.</t>
  </si>
  <si>
    <t>NTC457A</t>
  </si>
  <si>
    <t>GRASAS Y ACEITES. IDENTIFICACION DE ACEITE DE AJONJOLI.</t>
  </si>
  <si>
    <t>NTC458A</t>
  </si>
  <si>
    <t>GRASAS Y ACEITES. IDENTIFICACION DE ACEITE DE ALGODON.</t>
  </si>
  <si>
    <t>NTC4626R</t>
  </si>
  <si>
    <t>AUDIFONOS. MEDIDA DE LAS CARACTERISTICAS DE DESEMPEÑO DE LOS AUDIFONOS PARA INSPECCION DE CALIDAD CON PROPOSITOS DE ENTREGA.</t>
  </si>
  <si>
    <t>NTC4629R</t>
  </si>
  <si>
    <t>ENSAYO DE RADIOINTERFERENCIA EN AISLADORES DE ALTA TENSION.</t>
  </si>
  <si>
    <t>NTC4649R</t>
  </si>
  <si>
    <t>EQUIPO PARA MEDIDORES DE ENERGIA ELECTRICA -C.A- REQUISITOS PARTICULARES. REQUISITOS DE TENSION Y CONSUMO DE POTENCIA.</t>
  </si>
  <si>
    <t>NTC4688R</t>
  </si>
  <si>
    <t>EQUIPO PARA MEDIDORES DE ELECTRICIDAD - CA -. REQUISITOS PARTICULARES. DISPOSITIVOS DE SALIDA DE PULSOS PARA MEDIDORES ELECTROMECANICOS Y ELECTRONICOS - SOLAMENTE DOS HILOS -.</t>
  </si>
  <si>
    <t>NTC4689R</t>
  </si>
  <si>
    <t>DEFINICIONES Y TERMINOLOGIA DE LAS ESCOBILLAS DE CARBON, LOS PORTAESCOBILLAS, LOS COLECTORES Y LOS ANILLOS COLECTORES.</t>
  </si>
  <si>
    <t>NTC4691R</t>
  </si>
  <si>
    <t>DIMENSIONES DE LOS ACOPLAMIENTOS CON HORQUILLA Y LENGUETA DE LAS UNIDADES DE LAS CADENAS DE AISLADORES.</t>
  </si>
  <si>
    <t>NTC4696R</t>
  </si>
  <si>
    <t>DIMENSIONES DE LOS COLECTORES Y ANILLOS COLECTORES.</t>
  </si>
  <si>
    <t>NTC4714R</t>
  </si>
  <si>
    <t>ENSAYO DE COMPORTAMIENTO MECANICO Y TERMOMECANICO DE UNIDADES DE CADENAS DE AISLADORES.</t>
  </si>
  <si>
    <t>NTC4792R</t>
  </si>
  <si>
    <t>METODOS DE ENSAYO Y APARATOS PARA LA MEDICION DE LAS CARACTERISTICAS OPERACIONALES DE LAS ESCOBILLAS.</t>
  </si>
  <si>
    <t>NTC4793A</t>
  </si>
  <si>
    <t>LECTURA DE MEDIDORES ELECTRICOS. INTERCAMBIO DE DATOS DE MEDIDA LOCAL Y REMOTO. APLICACION Y DESEMPEÑO.</t>
  </si>
  <si>
    <t>NTC4837-1A</t>
  </si>
  <si>
    <t>EQUIPOS DE REFRIGERACION COMERCIAL. ESPECIFICACIONES TECNICAS. PARTE 1. REQUERIMIENTOS GENERALES.</t>
  </si>
  <si>
    <t>NTC4837-2A</t>
  </si>
  <si>
    <t>EQUIPOS DE REFRIGERACION COMERCIAL. ESPECIFICACIONES TECNICAS. PARTE 2. REQUERIMIENTOS PARTICULARES.</t>
  </si>
  <si>
    <t>NTC4838-1A</t>
  </si>
  <si>
    <t>EQUIPOS DE REFRIGERACION COMERCIAL. METODOS DE ENSAYO. PARTE 1: CALCULO DE DIMENSIONES LINEALES AREAS Y VOLUMENES.</t>
  </si>
  <si>
    <t>NTC4838-2A</t>
  </si>
  <si>
    <t>EQUIPOS DE REFRIGERACION COMERCIAL. METODOS DE ENSAYO. PARTE 2: CONDICIONES GENERALES DE ENSAYO.</t>
  </si>
  <si>
    <t>NTC4838-3A</t>
  </si>
  <si>
    <t>EQUIPOS DE REFRIGERACION COMERCIAL. METODOS DE ENSAYO. PARTE 3: ENSAYO DE TEMPERATURA.</t>
  </si>
  <si>
    <t>NTC4838-4A</t>
  </si>
  <si>
    <t>EQUIPOS DE REFRIGERACION COMERCIAL. METODO DE ENSAYO. PARTE 4. ENSAYO DE DESCONGELACION.</t>
  </si>
  <si>
    <t>NTC4838-5A</t>
  </si>
  <si>
    <t>EQUIPOS DE REFRIGERACION COMERCIAL. METODO DE ENSAYO. PARTE 5. ENSAYO DE CONDENSACION DE VAPOR DE AGUA.</t>
  </si>
  <si>
    <t>NTC4838-6A</t>
  </si>
  <si>
    <t>EQUIPOS DE REFRIGERACION COMERCIAL. METODO DE ENSAYO. PARTE 6: ENSAYO DE CONSUMO DE ENERGIA ELECTRICA.</t>
  </si>
  <si>
    <t>NTC4838-8A</t>
  </si>
  <si>
    <t>EQUIPOS DE REFRIGERACION COMERCIAL. METODO DE ENSAYO -PARTE 8: ENSAYO DE CONTACTOS MECANICOS ACCIDENTALES.</t>
  </si>
  <si>
    <t>NTC4866R</t>
  </si>
  <si>
    <t>CARACTERISTICAS DE LOS AISLADORES DE APOYO INTERIOR Y EXTERIOR PARA INSTALACIONES DE TENSION NOMINAL SUPERIOR A 1000 V.</t>
  </si>
  <si>
    <t>NTC4889A</t>
  </si>
  <si>
    <t>ENSAYOS DE LOS AISLADORES HUECOS DESTINADOS A APARATOS ELECTRICOS.</t>
  </si>
  <si>
    <t>NTC4890R</t>
  </si>
  <si>
    <t>RESISTENCIA RESIDUAL DE UNIDADES DE CADENAS DE AISLADORES DE MATERIAL DE VIDRIO O CERAMICA PARA LINEAS AEREAS DESPUES DE DAÑO MECANICO DEL DIELECTRICO.</t>
  </si>
  <si>
    <t>NTC4932R</t>
  </si>
  <si>
    <t>ENSAYOS DE AISLADORES TIPO POSTE, PARA INTERIOR Y EXTERIOR DE CERAMICA O VIDRIO PARA INSTALACIONES CON TENSION NOMINAL SUPERIOR A 1000 V.</t>
  </si>
  <si>
    <t>NTC494A</t>
  </si>
  <si>
    <t>GRASAS Y ACEITES. IDENTIFICACION DE ACEITE DE MANI.</t>
  </si>
  <si>
    <t>NTC4988R</t>
  </si>
  <si>
    <t>DISPOSITIVOS CONECTORES. CONDUCTORES ELECTRICOS DE COBRE. RECUBRIMIENTO DE SEGURIDAD PARA UNIDADES DE FIJACION CON TORNILLO Y SIN TORNILLO. PARTE 1. REQUERIMIENTOS GENERALES Y REQUERIMIENTOS PARTICULARES DE UNIDADES DE FIJACION PARA CONDUCTORES DE 0,2 MM2 A 35 MM2 -INCLUSIVE-.</t>
  </si>
  <si>
    <t>NTC502A</t>
  </si>
  <si>
    <t>CAUCHO VULCANIZADO. RESISTENCIA A LA ABRASION.</t>
  </si>
  <si>
    <t>NTC508A</t>
  </si>
  <si>
    <t>GRASAS. METODO DE DETERMINACION DEL CONTENIDO DE HUMEDAD.</t>
  </si>
  <si>
    <t>NTC5101A</t>
  </si>
  <si>
    <t>EFICIENCIA ENERGETICA. BOMBILLAS FLUORESCENTES COMPACTAS. RANGOS DE DESEMPEÑO ENERGETICO Y ETIQUETADO.</t>
  </si>
  <si>
    <t>NTC5102A</t>
  </si>
  <si>
    <t>EFICIENCIA ENERGETICA. BOMBILLAS FLUORESCENTES DE DOS CASQUILLOS. RANGOS DE DESEMPEÑO ENERGETICO Y ETIQUETADO.</t>
  </si>
  <si>
    <t>NTC5103A</t>
  </si>
  <si>
    <t>EFICIENCIA ENERGETICA. BOMBILLAS ELECTRICAS DE FILAMENTO DE TUNGSTENO PARA USO DOMESTICO Y USOS SIMILARES DE ILUMINACION EN GENERAL. RANGOS DE DESEMPEÑO ENERGETICO Y ETIQUETADO.</t>
  </si>
  <si>
    <t>NTC5107R</t>
  </si>
  <si>
    <t>EFICIENCIA ENERGETICA. BALASTOS ELECTROMAGNETICOS. RANGOS DE DESEMPEÑO ENERGETICO Y ETIQUETADO.</t>
  </si>
  <si>
    <t>NTC5108R</t>
  </si>
  <si>
    <t>EFICIENCIA ENERGETICA DE BALASTOS ELECTRONICOS. RANGOS DE DESEMPEÑO ENERGETICO Y ETIQUETADO.</t>
  </si>
  <si>
    <t>NTC5109R</t>
  </si>
  <si>
    <t>MEDICION DEL FLUJO LUMINOSO.</t>
  </si>
  <si>
    <t>NTC5112R</t>
  </si>
  <si>
    <t>EFICIENCIA ENERGETICA DE BALASTOS. METODO DE ENSAYO.</t>
  </si>
  <si>
    <t>NTC5125R</t>
  </si>
  <si>
    <t>AISLADORES PARA APARATOS TIPO CAPERUZA Y VASTAGO FABRICADOS POR PROCESO HUMEDO.</t>
  </si>
  <si>
    <t>NTC5202R</t>
  </si>
  <si>
    <t>METODO DE ENSAYO PARA DETERMINAR LA EXPANSION POR HUMEDAD DE PRODUCTOS DE ARCILLA.</t>
  </si>
  <si>
    <t>NTC520A</t>
  </si>
  <si>
    <t>TUBERIA METALICA. TUBOS DE ACERO AL CARBONO SOLDADOS POR RESISTENCIA ELECTRICA PARA CALDERAS Y SOBRECALENTADORES DESTINADOS A SERVICIOS DE ALTA TENSION.</t>
  </si>
  <si>
    <t>NTC524A</t>
  </si>
  <si>
    <t>ACERO. CONVERSION DE VALORES DE DUREZA A LOS VALORES DE RESISTENCIA DE TRACCION.</t>
  </si>
  <si>
    <t>NTC525A</t>
  </si>
  <si>
    <t>SIDERURGIA. ALAMBRON PARA FABRICACION DE ALAMBRES PARA ELECTRODOS DE SOLDADURA.</t>
  </si>
  <si>
    <t>NTC613A</t>
  </si>
  <si>
    <t>ELECTRICIDAD. CABLES TELEFONICOS A PARES AISLADOS CON PAPEL Y AIRE SECO.</t>
  </si>
  <si>
    <t>NTC669A</t>
  </si>
  <si>
    <t>INDUSTRIAS AGRICOLAS. OLEAGINOSAS. DETERMINACION DEL CONTENIDO DE ACEITE Y DEL INDICE DE ACIDEZ.</t>
  </si>
  <si>
    <t>NTC681A</t>
  </si>
  <si>
    <t>TUBERIA METALICA. TUBOS DE ACERO AL CARBONO Y AL CARBONO MANGANESO SOLDADOS POR RESISTENCIA ELECTRICA PARA CALDERAS.</t>
  </si>
  <si>
    <t>NTC683A</t>
  </si>
  <si>
    <t>ACERO AL CARBONO LAMINADO EN CALIENTE PARA FABRICACION DE REMACHES.</t>
  </si>
  <si>
    <t>NTC746A</t>
  </si>
  <si>
    <t>BARRAS DE ACERO CON REQUISITOS DE TEMPLADO.</t>
  </si>
  <si>
    <t>NTC827A</t>
  </si>
  <si>
    <t>PINTURAS. DISOLVENTES PARA LACAS. DETERMINACION DE LA MISCIBILIDAD CON HEPTANO.</t>
  </si>
  <si>
    <t>NTC833A</t>
  </si>
  <si>
    <t>ALAMBRES DE COBRE SUAVE ESTANADO PARA USOS TELEFONICOS.</t>
  </si>
  <si>
    <t>NTC838A</t>
  </si>
  <si>
    <t>PINTURAS. DISOLVENTES Y DILUYENTES. IDENTIFICACION Y DETERMINACION DEL OLOR.</t>
  </si>
  <si>
    <t>NTC868A</t>
  </si>
  <si>
    <t>LAMINAS ONDULADAS DE POLIESTER REFORZADO. DETERMINACION DE LA FUERZA DE TRACCION.</t>
  </si>
  <si>
    <t>NTC888A</t>
  </si>
  <si>
    <t>ELECTRODOMESTICOS. CALENTADOR DE AGUA TIPO ALMACENAMIENTO. INSTALACION Y DISPOSITIVOS DE SEGURIDAD REQUERIDOS.</t>
  </si>
  <si>
    <t>NTC891A</t>
  </si>
  <si>
    <t>LAMINAS ONDULADAS DE POLIESTER REFORZADO. DETERMINACION DE LA CARGA TRANSVERSAL.</t>
  </si>
  <si>
    <t>NTC938A</t>
  </si>
  <si>
    <t>PINTURAS. RECUBRIMIENTOS FENOLICOS HORNEABLES.</t>
  </si>
  <si>
    <t>NTC-IEC120R</t>
  </si>
  <si>
    <t>DIMENSIONES DE LOS ACOPLES DE CUENCA Y BOLA PARA AISLADORES.</t>
  </si>
  <si>
    <t>NTC-IEC27-1A</t>
  </si>
  <si>
    <t>SIMBOLOS USADOS EN TECNOLOGIA ELECTRICA. PARTE 1: GENERALIDADES.</t>
  </si>
  <si>
    <t>NTC-IEC305R</t>
  </si>
  <si>
    <t>AISLADORES PARA LINEAS AEREAS DE TENSION NOMINAL SUPERIOR A 1000V. UNIDADES DE CADENAS DE AISLADORES DE CERAMICA O VIDRIO PARA SISTEMAS DE CORRIENTE ALTERNA. CARACTERISTICAS DE LAS UNIDADES DE CADENAS DE AISLADORES TIPO CAMPANA Y PERNO.</t>
  </si>
  <si>
    <t>NTC-IEC34-11-1A</t>
  </si>
  <si>
    <t>MAQUINAS ELECTRICAS ROTATORIAS. PARTE 11. PROTECCION TERMICA INCORPORADA. CAPITULO 1: REGLAS PARA LA PROTECCION DE LAS MAQUINAS ELECTRICAS ROTATORIAS.</t>
  </si>
  <si>
    <t>NTC-IEC34-11-2A</t>
  </si>
  <si>
    <t>MAQUINAS ELECTRICAS ROTATORIAS. PARTE 11. PROTECCION TERMICA INCORPORADA. CAPITULO 2: DETECTORES TERMICOS Y UNIDADES DE CONTROL UTILIZADOS EN LOS SISTEMAS DE PROTECCION TERMICA.</t>
  </si>
  <si>
    <t>NTC-IEC34-11-3A</t>
  </si>
  <si>
    <t>MAQUINAS ELECTRICAS ROTATORIAS. PARTE 11: PROTECCION TERMICA INCORPORADA. CAPITULO 3: REGLAS GENERALES PARA PROTECTORES TERMICOS UTILIZADOS EN LOS SISTEMAS DE PROTECCION TERMICA.</t>
  </si>
  <si>
    <t>NTC-IEC34-6R</t>
  </si>
  <si>
    <t>MAQUINAS ELECTRICAS ROTATORIAS. PARTE 6: METODOS DE ENFRIAMIENTO (CODIGO IC).</t>
  </si>
  <si>
    <t>NTC-IEC581-8A</t>
  </si>
  <si>
    <t>EQUIPOS Y SISTEMAS DE AUDIO DE ALTA FIDELIDAD. REQUERIMIENTOS MINIMOS DE DESEMPEÑO. EQUIPOS COMBINADOS.</t>
  </si>
  <si>
    <t>NTC-ISO31-10A</t>
  </si>
  <si>
    <t>CANTIDADES Y UNIDADES. PARTE 10. REACCIONES NUCLEARES Y RADIACIONES IONIZANTES.</t>
  </si>
  <si>
    <t>NTC-ISO31-12A</t>
  </si>
  <si>
    <t>CANTIDADES Y UNIDADES. PARTE 12. NUMEROS CARACTERISTICOS.</t>
  </si>
  <si>
    <t>NTC-ISO31-13A</t>
  </si>
  <si>
    <t>CANTIDADES Y UNIDADES. PARTE 13. FISICA DEL ESTADO SOLIDO.</t>
  </si>
  <si>
    <t>NTC-ISO31-5A</t>
  </si>
  <si>
    <t>CANTIDADES Y UNIDADES. PARTE 5. ELECTRICIDAD Y MAGNETISMO.</t>
  </si>
  <si>
    <t>NTC-ISO31-6A</t>
  </si>
  <si>
    <t>CANTIDADES Y UNIDADES. PARTE 6. LUZ Y RADIACIONES ELECTROMAGNETICAS AFINES.</t>
  </si>
  <si>
    <t>NTC-ISO31-7A</t>
  </si>
  <si>
    <t>CANTIDADES Y UNIDADES. PARTE 7. ACUSTICA.</t>
  </si>
  <si>
    <t>NTC-ISO31-8A</t>
  </si>
  <si>
    <t>CANTIDADES Y UNIDADES. PARTE 8. FISICOQUIMICA Y FISICA MOLECULAR.</t>
  </si>
  <si>
    <t>NTC-ISO31-9A</t>
  </si>
  <si>
    <t>CANTIDADES Y UNIDADES. PARTE 9. FISICA ATOMICA Y NUCLEAR.</t>
  </si>
  <si>
    <t>NTC-ISO8791-1R</t>
  </si>
  <si>
    <t>PAPEL Y CARTON. DETERMINACION DE LA RUGOSIDAD/LISURA - METODOS DE SALIDA DE AIRE -. PARTE 1: METODO GENERAL.</t>
  </si>
  <si>
    <t>77-METALURGIA</t>
  </si>
  <si>
    <t>65-AGRICULTURA</t>
  </si>
  <si>
    <t>35-TECNOLOGÍA DE LA INFORMACIÓN. EQUIPOS DE OFICINA</t>
  </si>
  <si>
    <t>79-TECNOLOGÍA DE LA MADERA</t>
  </si>
  <si>
    <t>83-INDUSTRIAS DEL CAUCHO Y DEL PLÁSTICO</t>
  </si>
  <si>
    <t>71-TECNOLOGÍA QUÍMICA</t>
  </si>
  <si>
    <t>29-INGENIERÍA ELÉCTRICA</t>
  </si>
  <si>
    <t>67-TECNOLOGÍA DE ALIMENTOS</t>
  </si>
  <si>
    <t>25-INGENIERÍA INDUSTRIAL</t>
  </si>
  <si>
    <t>55-EMPAQUE Y DISTRIBUCIÓN DE BIENES</t>
  </si>
  <si>
    <t>23-FLUÍDOS Y COMPONENTES PARA USO GENERAL</t>
  </si>
  <si>
    <t>01-GENERALIDADES. TERMINOLOGIA. NORMALIZACION. DOCUMENTACION</t>
  </si>
  <si>
    <t>91-MATERIALES DE LA CONSTRUCCIÓN Y EDIFICACIONES</t>
  </si>
  <si>
    <t>21-SISTEMAS Y COMPONENTES MECÁNICOS DE USO GENERAL</t>
  </si>
  <si>
    <t>87-INDUSTRIAS DE PINTURA Y COLOR</t>
  </si>
  <si>
    <t>85-TECNOLOGÍA DEL PAPEL</t>
  </si>
  <si>
    <t>97-EQUIPO DOMÉSTICO Y COMERCIAL. ENTRETENIMIENTO. DEPORTES</t>
  </si>
  <si>
    <t>17-METROLOGÍA Y MEDICIONES</t>
  </si>
  <si>
    <t>11-TECNOLOGÍA DEL CUIDADO DE LA SALUD</t>
  </si>
  <si>
    <t>75-PETRÓLEO Y TECNOLOGÍAS RELACIONADAS</t>
  </si>
  <si>
    <t>33-TELECOMUNICACIONES</t>
  </si>
  <si>
    <t>93-INGENIERÍA CIVIL</t>
  </si>
  <si>
    <t>53-EQUIPO PARA EL MANEJO DE MATERIALES</t>
  </si>
  <si>
    <t>27-INGENIERÍA DE LA ENERGÍA Y TRANSFERENCIA DE CALOR</t>
  </si>
  <si>
    <t>73-MINERÍA Y MINERALES</t>
  </si>
  <si>
    <t>37-TECNOLOGÍA DE LA IMAGEN</t>
  </si>
  <si>
    <t>CONSULTA PÚBLICA</t>
  </si>
  <si>
    <t>1. DATOS GENERALES</t>
  </si>
  <si>
    <t>Empresa</t>
  </si>
  <si>
    <t>Nombre</t>
  </si>
  <si>
    <t>Correo electrónico (institucional)</t>
  </si>
  <si>
    <t>Código</t>
  </si>
  <si>
    <t>Título</t>
  </si>
  <si>
    <t>Para los documentos del interés de su organización , marque con X el circulo que corresponda, según la escala</t>
  </si>
  <si>
    <t>Como parte del proceso de revisión sistemática para mantener una base normativa actualizada, Icontec pone a consideración de las partes interesadas los siguientes documentos propuestos para anulación y reaprobación</t>
  </si>
  <si>
    <t>I</t>
  </si>
  <si>
    <t xml:space="preserve"> </t>
  </si>
  <si>
    <t>ANULACIÓN</t>
  </si>
  <si>
    <t>REAPROBACIÓN</t>
  </si>
  <si>
    <r>
      <t xml:space="preserve"> E-mail:</t>
    </r>
    <r>
      <rPr>
        <sz val="11"/>
        <color theme="1"/>
        <rFont val="Arial Narrow"/>
        <family val="2"/>
      </rPr>
      <t xml:space="preserve"> revisionsistematica@icontec.org</t>
    </r>
    <r>
      <rPr>
        <b/>
        <sz val="11"/>
        <color theme="1"/>
        <rFont val="Arial Narrow"/>
        <family val="2"/>
      </rPr>
      <t xml:space="preserve">
 Web:</t>
    </r>
    <r>
      <rPr>
        <sz val="11"/>
        <color theme="1"/>
        <rFont val="Arial Narrow"/>
        <family val="2"/>
      </rPr>
      <t xml:space="preserve"> www.icontec.org</t>
    </r>
  </si>
  <si>
    <t>NTC3548A</t>
  </si>
  <si>
    <t>MADERAS. RECUBRIMIENTOS DECORATIVOS. VOCABULARIO.</t>
  </si>
  <si>
    <t>NTC2913A</t>
  </si>
  <si>
    <t>MADERAS. TABLEROS DE FIBRA. DEFINICION. CLASIFICACION.</t>
  </si>
  <si>
    <t>PROPUESTA DE NORMAS PARA REAPROBACIÓN</t>
  </si>
  <si>
    <t>Actualización</t>
  </si>
  <si>
    <t>Primera</t>
  </si>
  <si>
    <t>Tercera</t>
  </si>
  <si>
    <t>Segunda</t>
  </si>
  <si>
    <t>Una vez en el sitio de consulta, utilice las siguientes credenciales</t>
  </si>
  <si>
    <t>Si quiere conocer el listado de documentos puestos a consideración de las partes interesadas para reaprobación de clic en el icono superior.</t>
  </si>
  <si>
    <t>Para emitir su concepto sobre los documentos puestos a consideración para 
reaprobación de clic en el icono superior.</t>
  </si>
  <si>
    <t>Para consultar los documentos puestos a consideración para reaprobación de clic en el icono superior.</t>
  </si>
  <si>
    <r>
      <t xml:space="preserve">Una vez haya emitido los conceptos sobre los 
documentos de su interés guarde y envíe este 
archivo al siguiente correo electrónico: </t>
    </r>
    <r>
      <rPr>
        <b/>
        <sz val="11"/>
        <color rgb="FF0000FF"/>
        <rFont val="Arial Narrow"/>
        <family val="2"/>
      </rPr>
      <t>revisionsistematica@icontec.org</t>
    </r>
  </si>
  <si>
    <t>Como parte del proceso de revisión sistemática para mantener una base normativa actualizada, Icontec pone a consideración de las partes interesadas los siguientes documentos propuestos para reaprobación.</t>
  </si>
  <si>
    <t>Para consultar los documentos puestos a consideración para anulación ingrese a https://ecollection.icontec.org</t>
  </si>
  <si>
    <t>A continuación encontrará el listado de los diferentes documentos puestos a consideración para reaprobación, los cuales se encuentran agrupados por sectores.</t>
  </si>
  <si>
    <t>-</t>
  </si>
  <si>
    <t>01 - Agro y Alimentos</t>
  </si>
  <si>
    <t>02-1 Industria (otros)</t>
  </si>
  <si>
    <t>NTC 2531:1989</t>
  </si>
  <si>
    <t>02-2 Industria (químico)</t>
  </si>
  <si>
    <t>NTC 5022-1:2010</t>
  </si>
  <si>
    <t>NTC 5022-10:2010</t>
  </si>
  <si>
    <t>NTC 5022-11:2010</t>
  </si>
  <si>
    <t>NTC 5022-12:2010</t>
  </si>
  <si>
    <t>NTC 5022-13:2010</t>
  </si>
  <si>
    <t>NTC 5022-14:2010</t>
  </si>
  <si>
    <t>NTC 5022-15:2010</t>
  </si>
  <si>
    <t>NTC 5022-2:2010</t>
  </si>
  <si>
    <t>NTC 5022-3:2010</t>
  </si>
  <si>
    <t>NTC 5022-4:2010</t>
  </si>
  <si>
    <t>NTC 5022-5:2010</t>
  </si>
  <si>
    <t>NTC 5022-6:2010</t>
  </si>
  <si>
    <t>NTC 5022-7:2010</t>
  </si>
  <si>
    <t>NTC 5022-8:2010</t>
  </si>
  <si>
    <t>NTC 5022-9:2010</t>
  </si>
  <si>
    <t>MATERIALES Y ARTÍCULOS EN CONTACTO CON PRODUCTOS ALIMENTICIOS. PLÁSTICOS. PARTE 1: ELECCIÓN DE CONDICIONES Y MÉTODOS DE ENSAYO PARA LA MIGRACIÓN GLOBAL</t>
  </si>
  <si>
    <t>MATERIALES Y ARTÍCULOS EN CONTACTO CON PRODUCTOS ALIMENTICIOS. PLÁSTICOS. PARTE 10: MÉTODOS DE ENSAYO PARA LA MIGRACIÓN GLOBAL EN ACEITE DE OLIVA (MÉTODO MODIFICADO PARA SU USO EN LOS CASOS EN QUE LA EXTRACCIÓN DEL ACEITE DE OLIVA SEA INCOMPLENTA)</t>
  </si>
  <si>
    <t>MATERIALES Y ARTÍCULOS EN CONTACTO CON PRODUCTOS ALIMENTICIOS. PLÁSTICOS. PARTE 11: MÉTODOS DE ENSAYO PARA LA MIGRACIÓN GLOBAL EN MEZCLAS DE TRIGLICÉRIDOS SINTÉTICOS MARCADOS CON 14 C</t>
  </si>
  <si>
    <t>MATERIALES Y ARTÍCULOS EN CONTACTO CON PRODUCTOS ALIMENTICIOS. PLÁSTICOS. PARTE 12: MÉTODOS DE ENSAYO PARA LA MGIRACIÓN GLOBAL A BAJAS TEMPERATURAS</t>
  </si>
  <si>
    <t>MATERIALES Y ARTÍCULOS EN CONTACTO CON PRODUCTOS ALIMENTICIOS. PLÁSTICOS. PARTE 13: MÉTODOS DE ENSAYO PARA LA MIGRACIÓN GLOBAL A TEMPERATURAS ELEVADAS</t>
  </si>
  <si>
    <t>MATERIALES Y ARTÍCULOS EN CONTACTO CON PRODUCTOS ALIMENTICIOS. PLÁSTICOS. PARTE 14: MÉTODO DE ENSAYO PARA ENSAYOS SUSTITUTIVOS PARA LA MIGRACIÓN GLOBAL EN ISO-OCTANO Y ETANOL AL 95% EN DISOLUCIÓN ACUOSA.</t>
  </si>
  <si>
    <t>MATERIALES Y ARTÍCULOS EN CONTACTO CON PRODUCTOS ALIMENTICIOS. PLÁSTICOS. PARTE 15: MÉTODOS DE ENSAYO ALTERNATIVOS PARA LA MGIRACIÓN EN SIMULADORES DE ALIMENTOS GRASOS MEDIANTE EXTRACCIÓN RÁPIDA EN ISO-OCTANO Y/O ETANOL AL 95%</t>
  </si>
  <si>
    <t>MATERIALES Y ARTÍCULOS EN CONTACTO CON PRODUCTOS ALIMENTICIOS. PLÁSTICOS. PARTE 2: MÉTODOS DE ENSAYO PARA LA MIGRACIÓN GLOBAL EN ACEITE DE OLIVA POR INMERSIÓN TOTAL</t>
  </si>
  <si>
    <t>MATERIALES Y ARTÍCULOS EN CONTACTO CON PRODUCTOS ALIMENTICIOS. PLÁSTICOS. PARTE 3: MÉTODOS DE ENSAYO PARA LA MIGRACIÓN GLOBAL EN SIMULADORES DE ALIMENTOS ACUOSOS POR INMERSIÓN TOTAL</t>
  </si>
  <si>
    <t>MATERIALES Y ARTÍCULOS EN CONTACTO CON PRODUCTOS ALIMENTICIOS. PLÁSTICOS. PARTE 4: MÉTODOS DE ENSAYO PARA LA MÍGRACIÓN GLOBAL EN ACEITE DE OLIVA CON UNA CELDA</t>
  </si>
  <si>
    <t>MATERIALES Y ARTÍCULOS EN CONTACTO CON PRODUCTOS ALIMENTICIOS. PLÁSTICOS. PARTE 5: MÉTODOS DE ENSAYO PARA LA MIGRACIÓN GLOBAL EN SIMULADORES DE ALIMENTOS ACUOSOS CON UNA CELDA</t>
  </si>
  <si>
    <t>MATERIALES Y ARTÍCULOS EN CONTACTO CON PRODUCTOS ALIMENTICIOS. PLÁSTICOS. PARTE 6: MÉTODOS DE ENSAYO PARA LA MIGRACIÓN GLOBAL EN ACEITE DE OLIVA UTILIZANDO UNA BOLSA</t>
  </si>
  <si>
    <t>MATERIALES Y ARTÍCULOS EN CONTACTO CON PRODUCTOS ALIMENTICIOS. PLÁSTICOS. PARTE 7: MÉTODOS DE ENSAYO PARA LA MIGRACIÓN GLOBAL EN SIMULADORES DE ALIMENTOS ACUOSOS UTILIZANDO UNA BOLSA.</t>
  </si>
  <si>
    <t>MATERIALES Y ARTÍCULOS EN CONTACTO CON PRODUCTOS ALIMENTICIOS. PLÁSTICOS. PARTE 8: MÉTODOS DE ENSAYO PARA LA MIGRACIÓN GLOBAL EN ACEITE DE OLIVA POR LLENADO.</t>
  </si>
  <si>
    <t>MATERIALES Y ARTÍCULOS EN CONTACTO CON PRODUCTOS ALIMENTICIOS. PLÁSTICOS. PARTE 9: MÉTODOS DE ENSAYO PARA LA MIGRACIÓN GLOBAL EN SIMULADORES DE ALIMENTOS ACUOSOS POR LLENADO</t>
  </si>
  <si>
    <t>02-3 Industria (metalurgia)</t>
  </si>
  <si>
    <t>02-4 Industria (maquinaria y equipos)</t>
  </si>
  <si>
    <t>05 - Construcción e ingeniería</t>
  </si>
  <si>
    <t>07 - Logística y transporte</t>
  </si>
  <si>
    <t>09 - Administración organizacional y pública</t>
  </si>
  <si>
    <t>10 - Salud</t>
  </si>
  <si>
    <t>11 - Transformación digital</t>
  </si>
  <si>
    <t>13 - CIENCIA Y TECNOLOGÍA E INNOVACIÓN</t>
  </si>
  <si>
    <r>
      <rPr>
        <i/>
        <sz val="12"/>
        <color theme="1" tint="0.34998626667073579"/>
        <rFont val="Arial Narrow"/>
        <family val="2"/>
      </rPr>
      <t>A continuación encontrará el listado de los diferentes documentos puestos a consideración para reaprobación, los cuales se encuentran agrupados por sectores.</t>
    </r>
    <r>
      <rPr>
        <b/>
        <i/>
        <sz val="10"/>
        <color theme="1" tint="0.34998626667073579"/>
        <rFont val="Arial Narrow"/>
        <family val="2"/>
      </rPr>
      <t xml:space="preserve">
</t>
    </r>
  </si>
  <si>
    <t>Comité</t>
  </si>
  <si>
    <t>Documento de referencia</t>
  </si>
  <si>
    <t>UNE EN 1186-1:2002</t>
  </si>
  <si>
    <t>UNE-EN 1186-10:2002</t>
  </si>
  <si>
    <t>UNE-EN 1186-11:2002</t>
  </si>
  <si>
    <t>UNE-EN 1186-12:2002</t>
  </si>
  <si>
    <t>UNE-EN 1186-13:2002</t>
  </si>
  <si>
    <t>UNE-EN 1186-14:2002</t>
  </si>
  <si>
    <t>UNE-EN 1186-15:2002</t>
  </si>
  <si>
    <t>UNE-EN 1186-2:2002</t>
  </si>
  <si>
    <t>UNE-EN 1186-3:2002</t>
  </si>
  <si>
    <t>UNE-EN 1186-4:2002</t>
  </si>
  <si>
    <t>UNE-EN 1186-5:2002</t>
  </si>
  <si>
    <t>UNE-EN 1186-6:2002</t>
  </si>
  <si>
    <t>UNE-EN 1186-7:2002</t>
  </si>
  <si>
    <t>UNE-EN 1186-8:2002</t>
  </si>
  <si>
    <t>UNE-EN 1186-9:2002</t>
  </si>
  <si>
    <t>Fecha ratificación / Reaprobación</t>
  </si>
  <si>
    <t>NTC-ISO 8981:1995</t>
  </si>
  <si>
    <t>GRANOS Y CEREALES. TRIGO. IDENTIFICACION DE LAS VARIEDADES POR ELECTROFORESIS.</t>
  </si>
  <si>
    <t>Ninguna</t>
  </si>
  <si>
    <t>037 GRANOS, CEREALES Y LEGUMBRES SECAS</t>
  </si>
  <si>
    <t>ISO 8981:93</t>
  </si>
  <si>
    <t>NTC-ISO 605:1995</t>
  </si>
  <si>
    <t>GRANOS, CEREALES Y LEGUMBRES SECAS. DETERMINACION DE IMPUREZAS, TAMAÑO, OLORES EXTRAÑOS, INSECTOS Y VARIEDAD DE METODO DE ENSAYO.</t>
  </si>
  <si>
    <t>ISO 605:1991</t>
  </si>
  <si>
    <t>NTC 4791:2000</t>
  </si>
  <si>
    <t>ARROZ. EVALUACION DEL TIEMPO DE GELATINIZACION DE LOS GRANOS DURANTE LA COCCION.</t>
  </si>
  <si>
    <t>ISO 14864:98</t>
  </si>
  <si>
    <t>NTC 4599:1999</t>
  </si>
  <si>
    <t>CEREALES Y LEGUMINOSAS. GUIA PARA MEDIR LA TEMPERATURA DE LOS GRANOS ALMACENADOS A GRANEL.</t>
  </si>
  <si>
    <t>ISO 4112:90</t>
  </si>
  <si>
    <t>NTC 4598:1999</t>
  </si>
  <si>
    <t>TAMICES DE ENSAYO Y TAMIZADOS DE ENSAYO. VOCABULARIO.</t>
  </si>
  <si>
    <t>ISO 2395:90</t>
  </si>
  <si>
    <t>GTC 69-3:2000</t>
  </si>
  <si>
    <t>ALMACENAMIENTO DE CEREALES Y LEGUMINOSAS. PARTE 3. CONTROL DE ATAQUES DE PLAGAS.</t>
  </si>
  <si>
    <t>ISO 6322-3:89</t>
  </si>
  <si>
    <t>GTC 69-2:2000</t>
  </si>
  <si>
    <t>ALMACENAMIENTO DE CEREALES Y LEGUMINOSAS. PARTE 2. RECOMENDACIONES PRACTICAS.</t>
  </si>
  <si>
    <t>ISO 6322-2:2000</t>
  </si>
  <si>
    <t>GTC 69-1:2000</t>
  </si>
  <si>
    <t>ALMACENAMIENTO DE CEREALES Y LEGUMINOSAS. PARTE 1. RECOMENDACIONES GENERALES PARA EL ALMACENAMIENTO DE CEREALES.</t>
  </si>
  <si>
    <t>ISO 6322-1:96</t>
  </si>
  <si>
    <t>NTC 1678:1999</t>
  </si>
  <si>
    <t>CARNE Y PRODUCTOS CARNICOS. DETERMINACION DEL CONTENIDO DE CENIZA TOTAL.</t>
  </si>
  <si>
    <t>044 PRODUCTOS CÁRNICOS</t>
  </si>
  <si>
    <t>ISO 936:98</t>
  </si>
  <si>
    <t>NTC 1677:1999</t>
  </si>
  <si>
    <t>CARNE Y PRODUCTOS CARNICOS. DETERMINACION DEL CONTENIDO DE GRASA LIBRE.</t>
  </si>
  <si>
    <t>ISO 1444:96</t>
  </si>
  <si>
    <t>NTC 4296:1997</t>
  </si>
  <si>
    <t>INDUSTRIA AGRICOLA. ESPECIAS Y CONDIMENTOS. NOMENCLATURA BOTANICA.</t>
  </si>
  <si>
    <t>047 ADITIVOS, ESPECIAS Y CONDIMENTOS</t>
  </si>
  <si>
    <t>ISO 676</t>
  </si>
  <si>
    <t>NTC 4236:1997</t>
  </si>
  <si>
    <t>INDUSTRIA AGRICOLA. ESPECIAS, CONDIMENTOS Y HIERBAS. METODO PARA DETERMINAR IMPUREZAS.</t>
  </si>
  <si>
    <t/>
  </si>
  <si>
    <t>NTC 2604:1989</t>
  </si>
  <si>
    <t>INDUSTRIA AGRICOLA. ESPECIAS Y CONDIMENTOS. DETERMINACION DEL EXTRACTO SOLUBLE EN ALCOHOL.</t>
  </si>
  <si>
    <t>NTC 2603:1989</t>
  </si>
  <si>
    <t>INDUSTRIA AGRICOLA. ESPECIAS Y CONDIMENTOS. DETERMINACION DE CENIZAS INSOLUBLES EN AGUA.</t>
  </si>
  <si>
    <t>NTC 2602:1990</t>
  </si>
  <si>
    <t>INDUSTRIA AGRICOLA. ESPECIAS Y CONDIMENTOS. DETERMINACION DE EXTRACTO SOLUBLE EN AGUA FRIA.</t>
  </si>
  <si>
    <t>NTC 2566:1989</t>
  </si>
  <si>
    <t>INDUSTRIA AGRICOLA. ESPECIAS Y CONDIMENTOS. MUESTREO.</t>
  </si>
  <si>
    <t>NTC 696:1973</t>
  </si>
  <si>
    <t>SAL. METODOS DE ENSAYO.</t>
  </si>
  <si>
    <t>NTC 3228:1991</t>
  </si>
  <si>
    <t>INDUSTRIAS ALIMENTARIAS. ALMIDON DE ACHIRA.</t>
  </si>
  <si>
    <t>050 PRODUCTOS DE MOLINERÍA</t>
  </si>
  <si>
    <t>NTC 2839:2001</t>
  </si>
  <si>
    <t>PRODUCTOS ALIMENTICIOS. GOMA DE MASCAR O CHICLE.</t>
  </si>
  <si>
    <t>052 CACAO, CHOCOLATE Y ARTÍCULOS DE CONFITERÍA</t>
  </si>
  <si>
    <t>NTC 2558:2000</t>
  </si>
  <si>
    <t>CAFE TOSTADO Y MOLIDO. DETERMINACION DEL CONTENIDO DE HUMEDAD. METODO POR DETERMINACION DE LA PERDIDA EN MASA A 103 °C (METODO DE RUTINA).</t>
  </si>
  <si>
    <t>053 CAFÉ Y SUS PRODUCTOS</t>
  </si>
  <si>
    <t>ISO 11294:94</t>
  </si>
  <si>
    <t>NTC 4601:1999</t>
  </si>
  <si>
    <t>TE. DETERMINACION DEL EXTRACTO SECO.</t>
  </si>
  <si>
    <t>054 PLANTAS AROMÁTICAS</t>
  </si>
  <si>
    <t>ISO 9768:94</t>
  </si>
  <si>
    <t>NTC 4432:1998</t>
  </si>
  <si>
    <t>TE. METODO PARA DETERMINAR EL CONTENIDO DE CENIZAS INSOLUBLES EN ACIDO.</t>
  </si>
  <si>
    <t>ISO 1577:87</t>
  </si>
  <si>
    <t>NTC 4431:1998</t>
  </si>
  <si>
    <t>TE. METODO PARA DETERMINAR EL CONTENIDO DE CENIZAS TOTALES.</t>
  </si>
  <si>
    <t>ISO 1575:87</t>
  </si>
  <si>
    <t>NTC 4397:1998</t>
  </si>
  <si>
    <t>TE. METODO PARA DETERMINAR LA PERDIDA DE MASA A 103 ØC.</t>
  </si>
  <si>
    <t>ISO 1573</t>
  </si>
  <si>
    <t>NTC 4396:1998</t>
  </si>
  <si>
    <t>TE PREPARACION DE UNA MUESTRA DE TE Y DETERMINACION DE SU CONTENIDO DE MATERIA SECA.</t>
  </si>
  <si>
    <t>ISO 1572</t>
  </si>
  <si>
    <t>NTC 3407:1992</t>
  </si>
  <si>
    <t>INDUSTRIA AGRICOLA. PLANTAS AROMATICAS. TE. DETERMINACION DE LA ALCALINIDAD DE LAS CENIZAS SOLUBLES EN AGUA.</t>
  </si>
  <si>
    <t>NTC 3406:1992</t>
  </si>
  <si>
    <t>INDUSTRIA AGRICOLA. PLANTAS AROMATICAS. TE. MUESTREO.</t>
  </si>
  <si>
    <t>DIBUJO TECNICO. DIBUJO DE CONSTRUCCION. REPRESENTACION SIMPLIFICADA DE DEMOLICION Y RECONSTRUCCION.</t>
  </si>
  <si>
    <t>003 DIBUJO TÉCNICO</t>
  </si>
  <si>
    <t>ISO 7518:83</t>
  </si>
  <si>
    <t>NTC 172:1973</t>
  </si>
  <si>
    <t>MADERA ROLLIZA Y ASERRADA. GLOSARIO.</t>
  </si>
  <si>
    <t>041 MADERAS</t>
  </si>
  <si>
    <t>NTC 1646:1981</t>
  </si>
  <si>
    <t>MADERAS. MADERA ASERRADA PARA CONSTRUCCION. DIMENSIONES, CLASIFICACION Y DEFECTOS.</t>
  </si>
  <si>
    <t>NTC 1903:1983</t>
  </si>
  <si>
    <t>FACTORES HUMANOS. DESIGNACION DE TALLAS. CALCETINES Y MEDIAS.</t>
  </si>
  <si>
    <t>062 TEXTILES</t>
  </si>
  <si>
    <t>NTC 629:1973</t>
  </si>
  <si>
    <t>FIBRAS EN CONJUNTOS NO PARALELOS. CINTAS DE CARDA Y PEINADORA. DETERMINACION DE LA LONGITUD MEDIA.</t>
  </si>
  <si>
    <t>NTC 1378:1978</t>
  </si>
  <si>
    <t>MATERIALES TEXTILES. DETERMINACION DE LA HUMEDAD.</t>
  </si>
  <si>
    <t>NTC 1199:1976</t>
  </si>
  <si>
    <t>DETERMINACION DE LA RECUPERACION DE LAS ARRUGAS.</t>
  </si>
  <si>
    <t>NTC 776:1985</t>
  </si>
  <si>
    <t>POSTES DE MADERA PARA LINEAS AEREAS DE ENERGIA. DEFINICIONES, CLASIFICACION Y METODOS DE ENSAYO.</t>
  </si>
  <si>
    <t>066 MANUFACTURAS DE MADERAS</t>
  </si>
  <si>
    <t>NTC 2944:1991</t>
  </si>
  <si>
    <t>MADERAS. TABLEROS DE FIBRA. DETERMINACION DEL CONTENIDO DE ARENA.</t>
  </si>
  <si>
    <t>NTC 2610:1990</t>
  </si>
  <si>
    <t>MADERAS. PRESERVATIVO PARA MADERA. SALES CCZA.</t>
  </si>
  <si>
    <t>NTC 2593:1989</t>
  </si>
  <si>
    <t>MADERAS. POSTES DE PINO PATULA PARA CERCAS.</t>
  </si>
  <si>
    <t>NTC 2471:1988</t>
  </si>
  <si>
    <t>MADERAS. PRESERVATIVO PARA MADERAS. NAFTENATO DE COBRE.</t>
  </si>
  <si>
    <t>NTC 2222:1986</t>
  </si>
  <si>
    <t>MADERAS. POSTES DE PINO PARA LINEAS AEREAS DE ENERGIA Y TELECOMUNICACIONES.</t>
  </si>
  <si>
    <t>NTC 1127:1983</t>
  </si>
  <si>
    <t>MADERAS. DETERMINACION DE SU DURABILIDAD NATURAL. ENSAYO ACELERADO.</t>
  </si>
  <si>
    <t>NTC 825:1975</t>
  </si>
  <si>
    <t>MADERAS ASERRADAS Y CEPILLADAS. METODOS DE MEDICION DE LOS DEFECTOS.</t>
  </si>
  <si>
    <t>NTC 787:1974</t>
  </si>
  <si>
    <t>MADERAS. TOMA DE MUESTRAS PARA ENSAYOS FISICOS Y MECANICOS.</t>
  </si>
  <si>
    <t>NTC 701:1973</t>
  </si>
  <si>
    <t>MADERAS. METODO PARA DETERMINAR LA CONTRACCION.</t>
  </si>
  <si>
    <t>NTC 1557:1980</t>
  </si>
  <si>
    <t>MADERAS. MADERA ROLLIZA PARA ASERRAR. ESPECIES LATIFOLIADAS.</t>
  </si>
  <si>
    <t>NTC 1056:1978</t>
  </si>
  <si>
    <t>POSTES DE EUCALIPTO PARA LINEAS AREAS DE ENERGIA Y TELECOMUNICACIONES.</t>
  </si>
  <si>
    <t>NTC 4957:2001</t>
  </si>
  <si>
    <t>ARMARIOS Y MUEBLES SIMILARES. METODOS DE ENSAYO PARA DETERMINAR LA RESISTENCIA ESTRUCTURAL.</t>
  </si>
  <si>
    <t>068 MUEBLES</t>
  </si>
  <si>
    <t>UNE 11016:89</t>
  </si>
  <si>
    <t>NTC 4956:2001</t>
  </si>
  <si>
    <t>ARMARIOS Y MUEBLES SIMILARES. METODOS DE ENSAYO PARA DETERMINAR LA ESTABILIDAD.</t>
  </si>
  <si>
    <t>UNE 11017:89</t>
  </si>
  <si>
    <t>NTC 999:1975</t>
  </si>
  <si>
    <t>PRODUCTOS BIOLOGICOS Y FARMACEUTICOS PARA USO VETERINARIO. ROTULADO.</t>
  </si>
  <si>
    <t>076 PLAGUICIDAS</t>
  </si>
  <si>
    <t>NTC 905:1975</t>
  </si>
  <si>
    <t>PLAGUICIDAS. DETERMINACION DEL COBRE.</t>
  </si>
  <si>
    <t>NTC 736:1976</t>
  </si>
  <si>
    <t>PLAGUICIDAS. ENSAYOS PARA DETERMINAR LA FITOTOXICIDAD SIMULANDO APLICACIONES CONVENCIONALES.</t>
  </si>
  <si>
    <t>NTC 720:1973</t>
  </si>
  <si>
    <t>PLAGUICIDAS. DISOLVENTES AROMATICOS.</t>
  </si>
  <si>
    <t>NTC 705:1973</t>
  </si>
  <si>
    <t>DISOLVENTES. DETERMINACION DEL INDICE DE KAURI-BUTANOL.</t>
  </si>
  <si>
    <t>NTC 626:1972</t>
  </si>
  <si>
    <t>PLAGUICIDAS. EMULSIONANTES Y DISOLVENTES. DETERMINACION DE HIERRO.</t>
  </si>
  <si>
    <t>NTC 496:1974</t>
  </si>
  <si>
    <t>PLAGUICIDAS. DISOLVENTES. DETERMINACION DEL CONTENIDO DE COMPUESTOS AROMATICOS.</t>
  </si>
  <si>
    <t>NTC 464:1971</t>
  </si>
  <si>
    <t>PLAGUICIDAS. DISOLVENTES AROMATICOS. DETERMINACION DE LA CORROSION AL COBRE.</t>
  </si>
  <si>
    <t>NTC 135:1981</t>
  </si>
  <si>
    <t>PRODUCTOS QUIMICOS PARA USO AGROPECUARIO. PLAGUICIDAS. TOMA Y PREPARACION DE MUESTRAS.</t>
  </si>
  <si>
    <t>NTC 1313:1977</t>
  </si>
  <si>
    <t>RESIDUOS DE PLAGUICIDAS CLORADOS. DETERMINACION SEMICUANTITATIVA POR CROMATOGRAFIA EN CAPA DELGADA.</t>
  </si>
  <si>
    <t>NTC 1310:1977</t>
  </si>
  <si>
    <t>RESIDUOS DE PLAGUICIDAS. MATERIALES EMPLEADOS EN LA PREPARACION DE LAS COLUMNAS PARA LAS DETERMINACIONES DE CROMATOGRAFIA EN FASE GASEOSA.</t>
  </si>
  <si>
    <t>092 ENVASES, EMPAQUES Y EMBALAJES DE MATERIALES PLÁSTICOS</t>
  </si>
  <si>
    <t>NTC 4857:2000</t>
  </si>
  <si>
    <t>BOTELLAS PLASTICAS PET RETORNABLES PARA BEBIDAS GASEOSAS.</t>
  </si>
  <si>
    <t>NTC 5511:2007</t>
  </si>
  <si>
    <t>ENVASES PLASTICOS. USO GENERAL.</t>
  </si>
  <si>
    <t>NTC 3859:2007</t>
  </si>
  <si>
    <t>VASOS PLASTICOS DESECHABLES PARA USO COMERCIAL Y DOMESTICO</t>
  </si>
  <si>
    <t>NTC 3717:2012</t>
  </si>
  <si>
    <t>ENVASES PLÁSTICOS TERMOFORMADOS DESECHABLES PARA USO INDUSTRIAL</t>
  </si>
  <si>
    <t>NTC 2210:1988</t>
  </si>
  <si>
    <t>METALES NO FERROSOS. PASTILLAS DE ALUMINIO PARA TUBOS COLAPSIBLES Y ENVASES PARA AEROSOLES.</t>
  </si>
  <si>
    <t>110 METALES NO FERROSOS</t>
  </si>
  <si>
    <t>NTC 936:1984</t>
  </si>
  <si>
    <t>HERRAMIENTAS MANUALES. MARTILLOS DE BOLA.</t>
  </si>
  <si>
    <t>111 HERRAMIENTAS MANUALES</t>
  </si>
  <si>
    <t>NTC 935:1984</t>
  </si>
  <si>
    <t>MECANICA. HERRAMIENTAS MANUALES. MARTILLOS DE UÑA.</t>
  </si>
  <si>
    <t>NTC 934:1985</t>
  </si>
  <si>
    <t>MECANICA. HERRAMIENTAS MANUALES. PALAS.</t>
  </si>
  <si>
    <t>NTC 2114:1986</t>
  </si>
  <si>
    <t>MECANICA. HERRAMIENTAS MANUALES. LIMAS Y ESCOFINAS.</t>
  </si>
  <si>
    <t>NTC 1184:1987</t>
  </si>
  <si>
    <t>HERRAMIENTAS MANUALES. BARRETONES - RECATONES -.</t>
  </si>
  <si>
    <t>NTC 1204:1976</t>
  </si>
  <si>
    <t>AZADONES. REQUISITOS GENERALES.</t>
  </si>
  <si>
    <t>NTC 2035:1985</t>
  </si>
  <si>
    <t>MECANICA. REMACHES SOLIDOS. SERIE INGLESA.</t>
  </si>
  <si>
    <t>117 ELEMENTOS DE FIJACIÓN</t>
  </si>
  <si>
    <t>NTC 2611:1989</t>
  </si>
  <si>
    <t>EMBALAJES METALICOS. VALVULAS PARA AEROSOLES. REQUISITOS Y ENSAYOS DE COMPONENTES BASICOS.</t>
  </si>
  <si>
    <t>119 EMBALAJES METÁLICOS</t>
  </si>
  <si>
    <t>NTC 2477:1988</t>
  </si>
  <si>
    <t>EMBALAJES. EMBALAJES PARA TRANSPORTE CARGADOS POR COMPLETO. IDENTIFICACION DE LAS PARTES DURANTE EL ENSAYO.</t>
  </si>
  <si>
    <t>NTC 2476:1988</t>
  </si>
  <si>
    <t>EMBALAJES. EMBALAJES DE TRANSPORTE CARGADOS POR COMPLETO. ENSAYOS DE DISTRIBUCION. INFORMACION QUE SE DEBE REGISTRAR.</t>
  </si>
  <si>
    <t>NTC 2302:1987</t>
  </si>
  <si>
    <t>EMBALAJES METALICOS. VALVULAS PARA AEROSOLES. DEFINICIONES Y CLASIFICACION.</t>
  </si>
  <si>
    <t>NTC 2027:1985</t>
  </si>
  <si>
    <t>EMBALAJES METALICOS. CANTINAS PARA LECHE.</t>
  </si>
  <si>
    <t>NTC 865:1974</t>
  </si>
  <si>
    <t>ENVASES METALICOS CON ESPESORES DE LAMINA DE 0,37 MM Y MENORES.</t>
  </si>
  <si>
    <t>NTC 2796:1990</t>
  </si>
  <si>
    <t>MAQUINARIA AGRICOLA. EQUIPOS DE IRRIGACION. GUIA PARA EL DISENO DE SISTEMAS AUTOMATICOS DE IRRIGACION. CONTROL HIDRAULICO.</t>
  </si>
  <si>
    <t>121 MAQUINARIA Y EQUIPO PARA LA AGRICULTURA</t>
  </si>
  <si>
    <t>NTC 2568:1989</t>
  </si>
  <si>
    <t>MAQUINARIA AGRICOLA. ARADOS DE DISCO PARA TRACCION MECANICA.</t>
  </si>
  <si>
    <t>NTC 2327:1987</t>
  </si>
  <si>
    <t>MAQUINARIA AGRICOLA. EQUIPOS DE SIEMBRA. METODOS DE ENSAYO. PARTE 1: SEMBRADORAS MONOSEMILLAS ( SEMBRADORAS DE PRECISION ).</t>
  </si>
  <si>
    <t>NTC 2090:1985</t>
  </si>
  <si>
    <t>MAQUINARIA AGRICOLA. DESPULPADORAS DE CAFE.</t>
  </si>
  <si>
    <t>NTC 2068:1986</t>
  </si>
  <si>
    <t>MAQUINARIA AGRICOLA. RASTRILLOS DE DISCOS PARA TRACCION MECANICA.</t>
  </si>
  <si>
    <t>NTC 1801:1982</t>
  </si>
  <si>
    <t>MECANICA. FRESADORAS PARA METALES CON MESA DE ALTURA VARIABLE Y HUSILLO VERTICAL U HORIZONTAL. ENSAYOS DE PRECISION.</t>
  </si>
  <si>
    <t>123 MAQUINARIA Y EQUIPO ESPECIAL PARA LA INDUSTRIA</t>
  </si>
  <si>
    <t>NTC 1900:1983</t>
  </si>
  <si>
    <t>MECANICA. TALADROS VERTICALES DE COLUMNA. ENSAYO DE PRECISION.</t>
  </si>
  <si>
    <t>NTC 2709:1990</t>
  </si>
  <si>
    <t>MAQUINAS Y EQUIPOS. HERRAMIENTAS INDUSTRIALES. SIERRAS DE CINTA DELGADA PARA MADERA. DIMENSIONES.</t>
  </si>
  <si>
    <t>NTC 2933:1991</t>
  </si>
  <si>
    <t>TEXTILES Y CONFECCIONES. MAQUINARIA TEXTIL Y ACCESORIOS. GALGAS PARA CARDAS.</t>
  </si>
  <si>
    <t>NTC 2928:1991</t>
  </si>
  <si>
    <t>TEXTILES Y CONFECCIONES. MAQUINARIA TEXTIL Y ACCESORIOS. MAQUINAS DE PREPARACION PARA LA TEJEDURIA. DEFINICION DE LOS LADOS DERECHO E IZQUIERDO.</t>
  </si>
  <si>
    <t>NTC 3206:1992</t>
  </si>
  <si>
    <t>MAQUINARIA TEXTIL Y ACCESORIOS. LANZADERAS. TERMINOS Y DENOMINACIONES EN FUNCION DE LA POSICION DEL OJO DE LA LANZADERA.</t>
  </si>
  <si>
    <t>NTC 3405:1992</t>
  </si>
  <si>
    <t>MAQUINARIA Y ACCESORIOS TEXTILES. MALLA DE DOBLE ALAMBRE PARA TELARES PLANOS.</t>
  </si>
  <si>
    <t>NTC 3403:1992</t>
  </si>
  <si>
    <t>MAQUINARIA Y ACCESORIOS TEXTILES. TELARES. DEFINICION DE LOS LADOS DERECHO E IZQUIERDO.</t>
  </si>
  <si>
    <t>NTC 3402:1992</t>
  </si>
  <si>
    <t>MAQUINARIA Y ACCESORIOS TEXTILES. ANCHO UTIL DE LOS TELARES PLANOS.</t>
  </si>
  <si>
    <t>NTC 3513:1993</t>
  </si>
  <si>
    <t>MAQUINARIA Y ACCESORIOS TEXTILES. MALLAS DE ALAMBRE DOBLE CON OJO INSERTO PARA TEJEDURIA JACQUARD.</t>
  </si>
  <si>
    <t>NTC 3565:1993</t>
  </si>
  <si>
    <t>MAQUINARIA Y ACCESORIOS TEXTILES. NUMERACION DE LOS MARCOS DE UN TELAR.</t>
  </si>
  <si>
    <t>ISO 5243</t>
  </si>
  <si>
    <t>NTC 3563:1993</t>
  </si>
  <si>
    <t>MAQUINARIA Y ACCESORIOS TEXTILES. LAMINILLAS CON EXTREMOS CERRADOS PARA LA PARAURIMBRES MECANICAS Y ELECTRICAS Y LAS MAQUINAS REMETEDORAS DE URDIMBRES.</t>
  </si>
  <si>
    <t>ISO 1150:78</t>
  </si>
  <si>
    <t>NTC 3562:1993</t>
  </si>
  <si>
    <t>MAQUINARIA Y ACCESORIOS TEXTILES. PAPELES PATRON PARA MAQUINILLAS. DIMENSIONES.</t>
  </si>
  <si>
    <t>ISO 576:76</t>
  </si>
  <si>
    <t>NTC 3557:1993</t>
  </si>
  <si>
    <t>MAQUINARIA Y ACCESORIOS TEXTILES. LANZADERAS PARA CAMBIO AUTOMATICO DE CANILLAS. DIMENSIONES.</t>
  </si>
  <si>
    <t>ISO 572:76</t>
  </si>
  <si>
    <t>NTC 3556:1993</t>
  </si>
  <si>
    <t>MAQUINARIA Y ACCESORIOS TEXTILES. MALLA PORTAVARILLAS PARA MALLAS CON BUCLES EXTERNOS EN FORMA DE O.</t>
  </si>
  <si>
    <t>ISO 570:82</t>
  </si>
  <si>
    <t>NTC 4712:1999</t>
  </si>
  <si>
    <t>VALVULAS OSCILANTES DE RETENCION.</t>
  </si>
  <si>
    <t>AWWA C508:93, ANSI/AWWA C508:93</t>
  </si>
  <si>
    <t>NTC 4704-3:1999</t>
  </si>
  <si>
    <t>ESPECIFICACIONES TECNICAS PARA BOMBAS CENTRIFUGAS CLASE III.</t>
  </si>
  <si>
    <t>ISO 9908:93</t>
  </si>
  <si>
    <t>NTC 4767:2000</t>
  </si>
  <si>
    <t>BRIDAS METALICAS. PARTE 2: BRIDAS DE HIERRO FUNDIDO.</t>
  </si>
  <si>
    <t>ISO 7005-2:88</t>
  </si>
  <si>
    <t>NTC 4892:2000</t>
  </si>
  <si>
    <t>MEDIDORES DE AGUA FRIA. TIPO DESPLAZAMIENTO, CON CAJA PRINCIPAL DE PLASTICO.</t>
  </si>
  <si>
    <t>ANSI/AWWA C710:95</t>
  </si>
  <si>
    <t>NTC 4886:2000</t>
  </si>
  <si>
    <t>MEDIDORES DE AGUA FRIA. TIPO DESPLAZAMIENTO, CON CAJA PRINCIPAL DE BRONCE.</t>
  </si>
  <si>
    <t>ANSI/AWWA C700:95</t>
  </si>
  <si>
    <t>NTC 4704-1:2001</t>
  </si>
  <si>
    <t>ESPECIFICACIONES TECNICAS PARA BOMBAS CENTRIFUGAS CLASE I.</t>
  </si>
  <si>
    <t>ISO 9905:94</t>
  </si>
  <si>
    <t>NTC 3346:1992</t>
  </si>
  <si>
    <t>SIDERURGIA. CABLES PARA MALACATES. REQUISITOS TECNICOS DE ENTREGA.</t>
  </si>
  <si>
    <t>127 ELEMENTOS MECÁNICOS Y ELECTROMECÁNICOS</t>
  </si>
  <si>
    <t>NTC 3345:1992</t>
  </si>
  <si>
    <t>SIDERURGIA. CABLES PARA MALACATES. COMPUESTOS DE IMPREGNACION, LUBRICANTES Y PREPARACION PARA EL SERVICIO. CARACTERISTICAS Y ENSAYOS.</t>
  </si>
  <si>
    <t>NTC 3344:1992</t>
  </si>
  <si>
    <t>SIDERURGIA. ESLINGAS PARA PROPOSITOS GENERALES. CARACTERISTICAS Y ESPECIFICACIONES.</t>
  </si>
  <si>
    <t>NTC 2981:1991</t>
  </si>
  <si>
    <t>SIDERURGIA. ALAMBRE REDONDO TREFILADO DE ACERO NO ALEADO, PARA CABLES DE USO GENERAL Y PARA CABLES DE ACERO DE GRANDES DIAMETROS.</t>
  </si>
  <si>
    <t>NTC 2963:1991</t>
  </si>
  <si>
    <t>SIDERURGIA. COMPONENTES DE FIBRA PARA CABLES TRENZADOS. CARACTERISTICAS Y ENSAYOS.</t>
  </si>
  <si>
    <t>NTC 1525:1979</t>
  </si>
  <si>
    <t>COMPRESORES. CLASIFICACION.</t>
  </si>
  <si>
    <t>NTC 532:1999</t>
  </si>
  <si>
    <t>TRANSFORMADORES. APTITUD PARA SOPORTAR EL CORTOCIRCUITO.</t>
  </si>
  <si>
    <t>130 TRANSFORMADORES ELÉCTRICOS</t>
  </si>
  <si>
    <t>NTC 2743:1997</t>
  </si>
  <si>
    <t>NTC 3524:1993</t>
  </si>
  <si>
    <t>ELECTROTECNIA. HERRAJES Y ACCESORIOS PARA REDES Y LINEAS AEREAS DE DISTRIBUCION DE ENERGIA ELECTRICA. GUIA PARA LA SELECCION Y LOCALIZACION DE AMORTIGUADORES DE VIBRACION TIPO STOCKBRIDGE.</t>
  </si>
  <si>
    <t>133 LÍNEAS DE ENERGÍA</t>
  </si>
  <si>
    <t>NTC 3441:1992</t>
  </si>
  <si>
    <t>ELECTROTECNIA.HERRAJES Y ACCESORIOS PARA REDES Y LINEAS AEREAS DE DISTRIBUCION DE ENERGIA ELECTRICA. GUIA SOBRE MEDICIONES PARA LA AMORTIGUACION DE CONDUCTORES.</t>
  </si>
  <si>
    <t>NTC 4545:1998</t>
  </si>
  <si>
    <t>METODO DE ENSAYO PARA LA MEDICION DE LAS PERDIDAS DE POTENCIA EN BALASTOS.</t>
  </si>
  <si>
    <t xml:space="preserve">141 ILUMINACIÓN </t>
  </si>
  <si>
    <t>NTC 3444:1992</t>
  </si>
  <si>
    <t>ELECTROTECNIA. ARMARIOS PARA INSTALACION DE MEDIDORES DE ENERGIA ELECTRICA.</t>
  </si>
  <si>
    <t xml:space="preserve">143 ARTEFACTOS Y ACCESORIOS ELÉCTRICOS </t>
  </si>
  <si>
    <t>NTC 2874:1991</t>
  </si>
  <si>
    <t>ELECTROTECNIA. PROCEDIMIENTO DE PRUEBA PARA LA DETERMINACION DE LAS PROPIEDADES FISICAS DE LOS MATERIALES PARA ESCOBILLAS USADAS EN MAQUINAS ELECTRICAS.</t>
  </si>
  <si>
    <t>NTC 2726:1990</t>
  </si>
  <si>
    <t>ELECTROTECNIA. MOTORES Y GENERADORES. DEFINICIONES Y TERMINOLOGIA DE PORTAESCOBILLAS PARA MAQUINAS ELECTRICAS.</t>
  </si>
  <si>
    <t>145 ELECTRÓNICA</t>
  </si>
  <si>
    <t>04 - Energético</t>
  </si>
  <si>
    <t>NTC-IEC 61000-1-1:2000</t>
  </si>
  <si>
    <t>COMPATIBILIDAD ELECTROMAGNETICA (CEM). PARTE 1. GENERALIDADES. SECCION 1: APLICACION E INTERPRETACION DE DEFINICIONES Y TERMINOS FUNDAMENTALES.</t>
  </si>
  <si>
    <t>129 CALIDAD DE ENERGÍA ELÉCTRICA</t>
  </si>
  <si>
    <t>IEC 61000-1-1:92</t>
  </si>
  <si>
    <t>NTC 4142:1997</t>
  </si>
  <si>
    <t>ACCESIBILIDAD DE LAS PERSONAS AL MEDIO FISICO. SIMBOLOS DE CEGUERA Y BAJA VISION.</t>
  </si>
  <si>
    <t>027 ACCESIBILIDAD AL MEDIO FÍSICO</t>
  </si>
  <si>
    <t>NTC 4141:1997</t>
  </si>
  <si>
    <t>ACCESIBILIDAD DE LAS PERSONAS AL MEDIO FISICO. SIMBOLO DE SORDERA E HIPOACUSIA O DIFICULTAD DE COMUNICACION.</t>
  </si>
  <si>
    <t>NTC 4269:1997</t>
  </si>
  <si>
    <t>SILLAS DE RUEDAS TIPO. DIMENSIONES TOTALES MAXIMAS.</t>
  </si>
  <si>
    <t>ISO 7193</t>
  </si>
  <si>
    <t>NTC 4267:1997</t>
  </si>
  <si>
    <t>SILLAS DE RUEDAS TIPO. DETERMINACION DE LAS DIMENSIONES TOTALES, MASA Y ESPACIO DE GIRO.</t>
  </si>
  <si>
    <t>ISO 7176-5</t>
  </si>
  <si>
    <t>NTC 4266:1997</t>
  </si>
  <si>
    <t>SILLAS DE RUEDAS. DETERMINACION DE LA EFICIENCIA DE LOS FRENOS.</t>
  </si>
  <si>
    <t>ISO 7176-3</t>
  </si>
  <si>
    <t>NTC 4265:1997</t>
  </si>
  <si>
    <t>SILLAS DE RUEDAS. DETERMINACION DE LA ESTABILIDAD</t>
  </si>
  <si>
    <t>NTC 4274:1997</t>
  </si>
  <si>
    <t>AYUDAS PARA CAMINAR MANEJADAS POR UN BRAZO. REQUISITOS Y METODOS DE ENSAYO. MULETAS DE CODO.</t>
  </si>
  <si>
    <t>ISO 11334-1</t>
  </si>
  <si>
    <t>NTC 4625:1999</t>
  </si>
  <si>
    <t>ESPECIFICACIONES DE LAS CARACTERISTICAS DE LOS AUDIFONOS.</t>
  </si>
  <si>
    <t>NTC 4695:1999</t>
  </si>
  <si>
    <t>ACCESIBILIDAD DE LAS PERSONAS AL MEDIO FISICO. SEÑALIZACION PARA TRANSITO PEATONAL EN EL ESPACIO PUBLICO URBANO.</t>
  </si>
  <si>
    <t>NTC 4960:2001</t>
  </si>
  <si>
    <t>ACCESIBILIDAD DE LAS PERSONAS AL MEDIO FISICO. EDIFICIOS. PUERTAS ACCESIBLES.</t>
  </si>
  <si>
    <t>NTC 4959:2001</t>
  </si>
  <si>
    <t>ACCESIBILIDAD DE LAS PERSONAS AL MEDIO FISICO. EDIFICIOS. GRIFERIAS.</t>
  </si>
  <si>
    <t>NTC 2436:1988</t>
  </si>
  <si>
    <t>INGENIERIA CIVIL Y ARQUITECTURA. MANTOS ASFALTICOS. METODOS DE ENSAYO.</t>
  </si>
  <si>
    <t>084 IMPERMEABILIZANTES</t>
  </si>
  <si>
    <t>NTC 2070:1985</t>
  </si>
  <si>
    <t>INGENIERIA CIVIL Y ARQUITECTURA. IMPERMEABILIZACION DE SUPERFICIES CON MATERIALES BITUMINOSOS. DEFINICIONES Y CLASIFICACION.</t>
  </si>
  <si>
    <t>NTC 1436:1986</t>
  </si>
  <si>
    <t>IMPERMEABILIZANTES. ASFALTO PARA IMPERMEABILIZANTES DE CUBIERTA.</t>
  </si>
  <si>
    <t>NTC 4551:1998</t>
  </si>
  <si>
    <t>INGENIERIA CIVIL Y ARQUITECTURA. TUBOS DE GRES PARA CONDUCCIONES.</t>
  </si>
  <si>
    <t>097 TUBERÍA DE GRES</t>
  </si>
  <si>
    <t>NBR 5645:90</t>
  </si>
  <si>
    <t>NTC 1522:1979</t>
  </si>
  <si>
    <t>SUELOS. ENSAYO PARA DETERMINAR LA GRANULOMETRIA POR TAMIZADO.</t>
  </si>
  <si>
    <t>104 PROPIEDADES FÍSICAS DE LOS SUELOS</t>
  </si>
  <si>
    <t>NTC 4373:1997</t>
  </si>
  <si>
    <t>INGENIERIA CIVIL Y ARQUITECTURA. PLACAS PLANAS DE FIBRO-CEMENTO.</t>
  </si>
  <si>
    <t>105 FIBROCEMENTO</t>
  </si>
  <si>
    <t>NTC 4596:1999</t>
  </si>
  <si>
    <t>SEÑALIZACION. SEÑALIZACION PARA INSTALACIONES Y AMBIENTES ESCOLARES.</t>
  </si>
  <si>
    <t>162 CONSTRUCCIÓN DE EDIFICACIONES ESCOLARES</t>
  </si>
  <si>
    <t>NTC 2808:1990</t>
  </si>
  <si>
    <t>VALVULAS PARA NEUMATICOS. ESPECIFICACIONES GENERALES.</t>
  </si>
  <si>
    <t>089 INDUSTRIA DE LLANTAS</t>
  </si>
  <si>
    <t>NTC 2172:1986</t>
  </si>
  <si>
    <t>MATERIAL DE TRANSPORTE. NEUMATICOS PARA LLANTAS DE BICICLETA.</t>
  </si>
  <si>
    <t>NTC 2171:1986</t>
  </si>
  <si>
    <t>MATERIAL DE TRANSPORTE. LLANTAS NEUMATICAS PARA BICICLETAS.</t>
  </si>
  <si>
    <t>NTC 2828:1990</t>
  </si>
  <si>
    <t>AUTOMOTORES. SISTEMAS DE DIRECCION DE AUTOMOVILES. PROCEDIMIENTO DE PRUEBA EN EL LABORATORIO.</t>
  </si>
  <si>
    <t>149 VEHÍCULOS AUTOMOTORES. DIRECCIÓN, SUSPENSIÓN Y RUEDAS</t>
  </si>
  <si>
    <t>NTC 1888:1983</t>
  </si>
  <si>
    <t>AUTOMOTORES. CAMARAS PARA SISTEMAS DE FRENOS DE AIRE.</t>
  </si>
  <si>
    <t>150 VEHÍCULOS AUTOMOTORES. SISTEMA DE FRENOS</t>
  </si>
  <si>
    <t>NTC 2955:1991</t>
  </si>
  <si>
    <t>AUTOMOTORES. AGUA PARA ACUMULADORES TIPO PLOMO-ACIDO.</t>
  </si>
  <si>
    <t>151 VEHÍCULOS AUTOMOTORES. SISTEMA ELÉCTRICO</t>
  </si>
  <si>
    <t>NTC 2705:1990</t>
  </si>
  <si>
    <t>AUTOMOTORES. BATERIAS PARA MAQUINARIA DE SERVICIO PESADO.</t>
  </si>
  <si>
    <t>NTC 1555:1980</t>
  </si>
  <si>
    <t>AUTOMOTORES. TERMINALES PLANOS CON UNAS PARA CONEXIONES ELECTRICAS.</t>
  </si>
  <si>
    <t>NTC 2919:1991</t>
  </si>
  <si>
    <t>CINTURONES PARA LA INDUSTRIA AUTOMOTRIZ. DISPOSITIVOS DE SEGURIDAD PARA NINOS A BORDO DE VEHICULOS.</t>
  </si>
  <si>
    <t>152 VEHÍCULOS AUTOMOTORES. ACCESORIOS</t>
  </si>
  <si>
    <t>NTC 1605:1990</t>
  </si>
  <si>
    <t>AUTOMOTORES. ELEMENTO FILTRANTE PARA FILTROS SECOS DE AIRE.</t>
  </si>
  <si>
    <t>NTC 2173:1986</t>
  </si>
  <si>
    <t>MATERIAL DE TRANSPORTE. AROS - RINES - PARA LLANTAS DE BICICLETAS.</t>
  </si>
  <si>
    <t>154 BICICLETAS</t>
  </si>
  <si>
    <t>NTC 2102:1986</t>
  </si>
  <si>
    <t>TRANSPORTE Y EMBALAJE. MERCANCIAS PELIGROSAS CLASE 4. CONDICIONES GENERALES SOBRE EMBALAJE Y ESTIBA PARA TRANSPORTE MARITIMO.</t>
  </si>
  <si>
    <t>170 TRANSPORTE DE MERCANCÍAS PELIGROSAS</t>
  </si>
  <si>
    <t>NTC 1939:1984</t>
  </si>
  <si>
    <t>TRANSPORTE. MERCANCIAS PELIGROSAS. CLASE 3. LIQUIDOS INFLAMABLES. CONDICIONES GENERALES SOBRE EMBALAJE Y ESTIBA PARA TRANSPORTE MARITIMO.</t>
  </si>
  <si>
    <t>NTC 1633:1981</t>
  </si>
  <si>
    <t>TRANSPORTE Y EMBALAJE. CIERRES DE CAUCHO PARA ENVASES DE PRODUCTOS FARMACEUTICOS INYECTABLES.</t>
  </si>
  <si>
    <t>NTC 1581:1980</t>
  </si>
  <si>
    <t>TRANSPORTE Y EMBALAJE. REGLAS GENERALES PARA EL TRANSPORTE MARITIMO DE MERCANCIAS PELIGROSAS.</t>
  </si>
  <si>
    <t>NTC 2586:1989</t>
  </si>
  <si>
    <t>AUTOMOTORES. DIMENSIONES DE CICLOMOTORES Y MOTOCICLETAS DE DOS RUEDAS. TERMINOS Y DEFINICIONES.</t>
  </si>
  <si>
    <t>179 MOTOCICLETAS</t>
  </si>
  <si>
    <t>NTC 1073:1998</t>
  </si>
  <si>
    <t>DOCUMENTACION. PRESENTACION DE CONTRIBUCIONES PARA PUBLICACIONES SERIADAS.</t>
  </si>
  <si>
    <t>008 INFORMACIÓN Y DOCUMENTACIÓN</t>
  </si>
  <si>
    <t>ISO/R 215:86</t>
  </si>
  <si>
    <t>NTC 2991:1991</t>
  </si>
  <si>
    <t>HIGIENE Y SEGURIDAD. INSTRUMENTOS PARA TOMA DE MUESTRAS DE CONTAMINANTES QUIMICOS EN EL AIRE. DEFINICIONES Y CLASIFICACION.</t>
  </si>
  <si>
    <t>016 SEGURIDAD INDUSTRIAL</t>
  </si>
  <si>
    <t>NTC 3250:1991</t>
  </si>
  <si>
    <t>HIGIENE Y SEGURIDAD. PREVENCION DEL FUEGO EN PROCESOS DE SOLDADURA Y DE CORTE.</t>
  </si>
  <si>
    <t>NTC 3372:1992</t>
  </si>
  <si>
    <t>HIGIENE Y SEGURIDAD. ROPA DE PROTECCION PARA BOMBEROS. METODOS PARA EL ENSAYO DE MATERIALES.</t>
  </si>
  <si>
    <t>NTC 3332:1992</t>
  </si>
  <si>
    <t>HIGIENE Y SEGURIDAD. APARATOS Y ACCESORIOS PARA LA EXTINCION DE INCENDIOS EN CARROS DE BOMBEROS.</t>
  </si>
  <si>
    <t>NTC 3400:1992</t>
  </si>
  <si>
    <t>HIGIENE Y SEGURIDAD. MEDIO AMBIENTE. DETERMINACION DEL INDICE DE POLUCION DE UN GAS ACIDO EN EL AIRE.</t>
  </si>
  <si>
    <t>NTC 3519:1993</t>
  </si>
  <si>
    <t>HIGIENE Y SEGURIDAD. SIMBOLO BASICO INDICADOR DE LA PRESENCIA DE RADIACION IONIZANTE.</t>
  </si>
  <si>
    <t>NTC 2046:1998</t>
  </si>
  <si>
    <t>HIGIENE Y SEGURIDAD. DETECTORES DE TEMPERATURA PARA SISTEMAS DE PROTECCION CONTRA INCENDIOS.</t>
  </si>
  <si>
    <t>UL 521:93</t>
  </si>
  <si>
    <t>NTC 3807:1995</t>
  </si>
  <si>
    <t>EXTINTORES PORTATILES SOBRE RUEDAS.</t>
  </si>
  <si>
    <t>019 PREVENCIÓN Y PROTECCIÓN CONTRA EL FUEGO</t>
  </si>
  <si>
    <t>COVENIN 3026:93</t>
  </si>
  <si>
    <t>NTC 2702:1997</t>
  </si>
  <si>
    <t>HIDRANTES DE CUERPO SECO CONTRA INCENDIO.</t>
  </si>
  <si>
    <t>ANSI/AWWA C502</t>
  </si>
  <si>
    <t>NTC 2362:1997</t>
  </si>
  <si>
    <t>EXTINTORES DE DIOXIDO DE CARBONO.</t>
  </si>
  <si>
    <t>UL 154</t>
  </si>
  <si>
    <t>NTC 272:1968</t>
  </si>
  <si>
    <t>MATERIALES DENTALES. EXTRACCION DE MUESTRAS.</t>
  </si>
  <si>
    <t>156 MATERIALES ODONTOLÓGICOS</t>
  </si>
  <si>
    <t>NTC 4544:1998</t>
  </si>
  <si>
    <t>TELECOMUNICACIONES. RED DE PLANTA EXTERNA. ESPECIFICACIONES PARA LAS CUBIERTAS HERMETICAS USADAS PARA EMPALMES.</t>
  </si>
  <si>
    <t>134 TELECOMUNICACIONES.  RED DE PLANTA EXTERNA</t>
  </si>
  <si>
    <t>NTC 4473:1998</t>
  </si>
  <si>
    <t>TELECOMUNICACIONES. APARATOS Y EQUIPOS TERMINALES. EQUIPOS IDENTIFICADORES DEL ABONADO LLAMANTE EN RED ANALOGA.</t>
  </si>
  <si>
    <t>135 TELECOMUNICACIONES.  SISTEMAS Y EQUIPOS TERMINALES</t>
  </si>
  <si>
    <t>NTC 3681:1995</t>
  </si>
  <si>
    <t>ELECTROTECNIA. ESPECIFICACIONES DE CONECTORES PARA EMPALME DE CONDUCTORES DE CABLES TELEFONICOS.</t>
  </si>
  <si>
    <t>NTC 4070:1996</t>
  </si>
  <si>
    <t>TELECOMUNICACIONES. VOCABULARIO. TERMINOLOGIA EMPLEADA EN RADIOCOMUNICACIONES.</t>
  </si>
  <si>
    <t xml:space="preserve">137 RADIOCOMUNICACIONES </t>
  </si>
  <si>
    <t>NTC 3437:1992</t>
  </si>
  <si>
    <t>ACUSTICA. RUIDO EMITIDO POR MAQUINARIA Y EQUIPO. PAUTAS PARA LA PREPARACION DE CODIGOS DE ENSAYO DE INGENIERIA QUE REQUIEREN MEDICIONES DE RUIDO EN LA POSICION DEL OPERADOR O DEL ESPECTADOR.</t>
  </si>
  <si>
    <t>001 ACUSTICA</t>
  </si>
  <si>
    <t>NTC 4795:2000</t>
  </si>
  <si>
    <t>ACUSTICA. DETERMINACION DEL DESEMPEÑO DE AISLAMIENTOS ACUSTICOS DE CERRAMIENTOS. PARTE 1: MEDICIONES EN CONDICIONES DE LABORATORIO -PARA PROPOSITOS DE DECLARACION-.</t>
  </si>
  <si>
    <t>ISO 11546-1:95</t>
  </si>
  <si>
    <t>NTC 4796:2000</t>
  </si>
  <si>
    <t>ACUSTICA. DETERMINACION DEL DESEMPEÑO DE AISLAMIENTOS ACUSTICOS DE CERRAMIENTOS. PARTE 2: MEDICONES IN SITU -PARA PROPOSITOS DE ACEPTACION Y VERIFICACION-.</t>
  </si>
  <si>
    <t>ISO 11546-2:95</t>
  </si>
  <si>
    <t>X</t>
  </si>
  <si>
    <t>A</t>
  </si>
  <si>
    <t>D</t>
  </si>
  <si>
    <t>AB</t>
  </si>
  <si>
    <t>x</t>
  </si>
  <si>
    <t>Para los documentos de su interés, marque con una "X" en la casilla que corresponda según la escala</t>
  </si>
  <si>
    <r>
      <t xml:space="preserve">- Empresa: </t>
    </r>
    <r>
      <rPr>
        <b/>
        <sz val="11"/>
        <color theme="1"/>
        <rFont val="Arial Narrow"/>
        <family val="2"/>
      </rPr>
      <t>REV.SIST.REAPROBADAS</t>
    </r>
  </si>
  <si>
    <r>
      <t xml:space="preserve">- Clave: </t>
    </r>
    <r>
      <rPr>
        <b/>
        <sz val="11"/>
        <color theme="1"/>
        <rFont val="Arial Narrow"/>
        <family val="2"/>
      </rPr>
      <t>REVI.SIST.REAP.2022</t>
    </r>
  </si>
  <si>
    <t>NTC 1009:2015</t>
  </si>
  <si>
    <t>NTC 1631:2015</t>
  </si>
  <si>
    <t>NTC 1756:2014</t>
  </si>
  <si>
    <t>NTC 2188:2012</t>
  </si>
  <si>
    <t>NTC 3549:2012</t>
  </si>
  <si>
    <t>NTC 440:2015</t>
  </si>
  <si>
    <t>NTC 4810:2013</t>
  </si>
  <si>
    <t>NTC 5468:2012</t>
  </si>
  <si>
    <t>NTC 5975:2013</t>
  </si>
  <si>
    <t>NTC 6005:2013</t>
  </si>
  <si>
    <t>NTC 6101:2015</t>
  </si>
  <si>
    <t>NTC 6122:2015</t>
  </si>
  <si>
    <t>NTC 695:2013</t>
  </si>
  <si>
    <t>NTC 929:2016</t>
  </si>
  <si>
    <t>NTC 932:2016</t>
  </si>
  <si>
    <t>NTC 5570:2007</t>
  </si>
  <si>
    <t>NTC 5392:2005</t>
  </si>
  <si>
    <t>NTC 5362:2005</t>
  </si>
  <si>
    <t>NTC 5303:2004</t>
  </si>
  <si>
    <t>NTC 5244:2004</t>
  </si>
  <si>
    <t>NTC 5151:2003</t>
  </si>
  <si>
    <t>NTC 5122:2002</t>
  </si>
  <si>
    <t>NTC 4969:2001</t>
  </si>
  <si>
    <t>NTC 4888:2000</t>
  </si>
  <si>
    <t>ARVEJAS (GUISANTES) FRESCAS EN CONSERVA</t>
  </si>
  <si>
    <t>INDUSTRIAS ALIMENTARIAS. SALSA DE AJÍ O CHILE</t>
  </si>
  <si>
    <t>INDUSTRIA ALIMENTARIA. MAYONESA</t>
  </si>
  <si>
    <t>INDUSTRIAS ALIMENTARIAS. VINAGRE</t>
  </si>
  <si>
    <t>REFRESCOS DE FRUTAS Y REFRESCOS CONCENTRADOS DE FRUTAS</t>
  </si>
  <si>
    <t>PRODUCTOS ALIMENTICIOS. MÉTODOS DE ENSAYO</t>
  </si>
  <si>
    <t>PEPINILLOS ENCURTIDOS (ENCURTIDO DE PEPINILLOS)</t>
  </si>
  <si>
    <t>JUGO (ZUMO), PULPA, NÉCTAR DE FRUTAS Y SUS CONCENTRADOS</t>
  </si>
  <si>
    <t>INDUSTRIAS ALIMENTARIAS. FRUTAS Y HORTALIZAS ENCURTIDAS</t>
  </si>
  <si>
    <t>ALIMENTOS MÍNIMANTE PROCESADOS</t>
  </si>
  <si>
    <t>FRUTAS EN CONSERVA. PERAS, PIÑAS Y MANGOS</t>
  </si>
  <si>
    <t>INDUSTRIAS ALIMENTARIAS. SALSA PICANTE DE MANGO</t>
  </si>
  <si>
    <t>FRUTAS, LEGUMBRES Y HORTALIZAS PROCESADAS. VOCABULARIO</t>
  </si>
  <si>
    <t>HABICHUELAS EN CONSERVA</t>
  </si>
  <si>
    <t>CHAMPIÑONES O SETAS (AGARICUS SPP.) EN CONSERVA</t>
  </si>
  <si>
    <t>ALIMENTOS PARA ANIMALES. DETERMINACION DEL CONTENIDO DE VITAMINA A. METODO DE CROMATOGRAFIA LIQUIDA DE ALTA EFICIENCIA (HPLC).</t>
  </si>
  <si>
    <t>ALIMENTOS PARA ANIMALES. DETERMINACION DE RESIDUOS DE PLAGUICIDAS ORGANOFOSFORADOS. METODO DE CROMATOGRAFÍA DE GASES.</t>
  </si>
  <si>
    <t>ALIMENTOS PARA ANIMALES. DETERMINACIÓN DE RESIDUOS DE PLAGUICIDAS ORGANOCLORADOS. MÉTODO DE CROMATOGRAFÍA DE GAS.</t>
  </si>
  <si>
    <t>PRODUCTOS PARA ALIMENTACION ANIMAL. DETERMINACION ENZIMATICA DEL CONTENIDO TOTAL DE ALMIDON</t>
  </si>
  <si>
    <t>ALIMENTOS PARA ANIMALES. DETERMINACION DEL CONTENIDO DE NITROGENO SOLUBLE DESPUES DE TRATAR CON PEPSINA EN DILUCION CON ACIDO CLORHIDRICO DILUIDO.</t>
  </si>
  <si>
    <t>ALIMENTO PARA ANIMALES. DETERMINACION DE LOS CONTENIDOS DE CALCIO, COBRE, HIERRO, MAGNESIO, MANGANESIO, POTASIO, SODIO Y ZINC. METODO USANDO ESPECTROMETRIA DE ABSORCION ATOMICA.</t>
  </si>
  <si>
    <t>ALIMENTOS PARA ANIMALES. DETERMINACION DEL CONTENIDO DE FIBRA CRUDA. METODO CON FILTRADO INTERMEDIO</t>
  </si>
  <si>
    <t>ALIMENTOS PARA ANIMALES. DETERMINACION DEL CONTENIDO DE GRASA.</t>
  </si>
  <si>
    <t>ALIMENTOS PARA ANIMALES. DETERMINACION DEL CONTENIDO DE HUMEDAD Y MATERIA VOLATIL.</t>
  </si>
  <si>
    <t>046 FRUTAS, LEGUMBRES Y HORTALIZAS PROCESADAS</t>
  </si>
  <si>
    <t>051 AZÚCAR Y MELAZAS</t>
  </si>
  <si>
    <t>056 ALIMENTOS PARA ANIMALES</t>
  </si>
  <si>
    <t xml:space="preserve">	22/11/2000</t>
  </si>
  <si>
    <t>Codex Stan 193</t>
  </si>
  <si>
    <t>CODEX STAN 193, CODEX STAN 306R-2011</t>
  </si>
  <si>
    <t>Codex Stan 168, Codex Stan 192, COVENIN 90-1994</t>
  </si>
  <si>
    <t>CODEX ALIMENTARIUS, TRIS 2011/242/E</t>
  </si>
  <si>
    <t>ISO 14565:2000,THIS STANDARD WAS LAST REVIEWED AND CONFIRMED IN 2021. THEREFORE THIS VERSION REMAINS CURRENT.</t>
  </si>
  <si>
    <t xml:space="preserve">Se mantiene vigente el DR: ISO 14182: 1999 </t>
  </si>
  <si>
    <t>ISO 14181:2000,THIS STANDARD WAS LAST REVIEWED AND CONFIRMED IN 2021. THEREFORE THIS VERSION REMAINS CURRENT.</t>
  </si>
  <si>
    <t>ISO 15914:2004, THIS STANDARD WAS LAST REVIEWED AND CONFIRMED IN 2014. THEREFORE THIS VERSION REMAINS CURRENT.</t>
  </si>
  <si>
    <t>El DR ISO 6869:2000, se mantiene vigente.</t>
  </si>
  <si>
    <t>ISO 6865:2000, REVIEWED AND CONFIRMED IN 2017. THEREFORE THIS VERSION REMAINS CURRENT.</t>
  </si>
  <si>
    <t>DR ISO 6492:1999</t>
  </si>
  <si>
    <t>DR ISO 6496:1999</t>
  </si>
  <si>
    <t>ISO 6655:1997,REVIEWED AND CONFIRMED IN 2018. THEREFORE THIS VERSION REMAINS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</si>
</sst>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quot;de&quot;\ mmmm\ &quot;de&quot;\ yyyy"/>
    <numFmt numFmtId="165" formatCode="yyyy\-mm\-dd"/>
    <numFmt numFmtId="166" formatCode="yyyy\-mm\-dd;@"/>
    <numFmt numFmtId="167" formatCode="d/mm/yyyy;@"/>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b/>
      <sz val="10"/>
      <color theme="0"/>
      <name val="Arial Narrow"/>
      <family val="2"/>
    </font>
    <font>
      <u/>
      <sz val="10"/>
      <color indexed="12"/>
      <name val="Arial"/>
      <family val="2"/>
    </font>
    <font>
      <b/>
      <sz val="11"/>
      <color theme="1"/>
      <name val="Arial Narrow"/>
      <family val="2"/>
    </font>
    <font>
      <b/>
      <sz val="11"/>
      <name val="Arial Narrow"/>
      <family val="2"/>
    </font>
    <font>
      <sz val="9"/>
      <name val="Arial Narrow"/>
      <family val="2"/>
    </font>
    <font>
      <sz val="14"/>
      <name val="Arial Narrow"/>
      <family val="2"/>
    </font>
    <font>
      <b/>
      <sz val="10"/>
      <name val="Arial Narrow"/>
      <family val="2"/>
    </font>
    <font>
      <b/>
      <sz val="12"/>
      <color indexed="9"/>
      <name val="Arial Narrow"/>
      <family val="2"/>
    </font>
    <font>
      <sz val="11"/>
      <name val="Arial Narrow"/>
      <family val="2"/>
    </font>
    <font>
      <sz val="10"/>
      <name val="Arial Narrow"/>
      <family val="2"/>
    </font>
    <font>
      <u/>
      <sz val="10"/>
      <color indexed="12"/>
      <name val="Arial Narrow"/>
      <family val="2"/>
    </font>
    <font>
      <sz val="11"/>
      <color theme="0"/>
      <name val="Arial Narrow"/>
      <family val="2"/>
    </font>
    <font>
      <b/>
      <sz val="22"/>
      <color theme="0"/>
      <name val="Arial Narrow"/>
      <family val="2"/>
    </font>
    <font>
      <sz val="22"/>
      <color theme="1"/>
      <name val="Arial Narrow"/>
      <family val="2"/>
    </font>
    <font>
      <b/>
      <sz val="24"/>
      <color theme="0"/>
      <name val="Arial Narrow"/>
      <family val="2"/>
    </font>
    <font>
      <sz val="11"/>
      <color theme="5" tint="-0.249977111117893"/>
      <name val="Arial Narrow"/>
      <family val="2"/>
    </font>
    <font>
      <b/>
      <i/>
      <sz val="10"/>
      <color theme="1" tint="0.34998626667073579"/>
      <name val="Arial Narrow"/>
      <family val="2"/>
    </font>
    <font>
      <i/>
      <sz val="12"/>
      <color theme="1" tint="0.34998626667073579"/>
      <name val="Arial Narrow"/>
      <family val="2"/>
    </font>
    <font>
      <b/>
      <sz val="11"/>
      <color rgb="FF0000FF"/>
      <name val="Arial Narrow"/>
      <family val="2"/>
    </font>
    <font>
      <u/>
      <sz val="14"/>
      <color indexed="12"/>
      <name val="Arial Narrow"/>
      <family val="2"/>
    </font>
    <font>
      <sz val="10"/>
      <color indexed="12"/>
      <name val="Arial"/>
      <family val="2"/>
    </font>
    <font>
      <i/>
      <sz val="12"/>
      <color theme="1" tint="0.14999847407452621"/>
      <name val="Arial Narrow"/>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rgb="FF396497"/>
        <bgColor theme="4"/>
      </patternFill>
    </fill>
    <fill>
      <patternFill patternType="solid">
        <fgColor theme="9"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DF9F9"/>
        <bgColor indexed="64"/>
      </patternFill>
    </fill>
    <fill>
      <patternFill patternType="solid">
        <fgColor rgb="FFFAF0F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4506668294322"/>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7558519241921"/>
      </top>
      <bottom/>
      <diagonal/>
    </border>
    <border>
      <left/>
      <right/>
      <top/>
      <bottom style="thin">
        <color theme="4" tint="0.39997558519241921"/>
      </bottom>
      <diagonal/>
    </border>
    <border>
      <left/>
      <right/>
      <top style="thin">
        <color theme="4" tint="0.59996337778862885"/>
      </top>
      <bottom style="thin">
        <color theme="4" tint="0.59996337778862885"/>
      </bottom>
      <diagonal/>
    </border>
    <border>
      <left style="thin">
        <color theme="4" tint="0.39994506668294322"/>
      </left>
      <right/>
      <top style="thin">
        <color theme="4" tint="0.39994506668294322"/>
      </top>
      <bottom style="thin">
        <color theme="4" tint="0.39997558519241921"/>
      </bottom>
      <diagonal/>
    </border>
    <border>
      <left/>
      <right style="thin">
        <color theme="4" tint="0.39994506668294322"/>
      </right>
      <top style="thin">
        <color theme="4" tint="0.39994506668294322"/>
      </top>
      <bottom style="thin">
        <color theme="4" tint="0.39997558519241921"/>
      </bottom>
      <diagonal/>
    </border>
    <border>
      <left style="thin">
        <color theme="4" tint="0.39994506668294322"/>
      </left>
      <right/>
      <top style="thin">
        <color theme="4" tint="0.39994506668294322"/>
      </top>
      <bottom/>
      <diagonal/>
    </border>
    <border>
      <left/>
      <right style="thin">
        <color theme="4" tint="0.39994506668294322"/>
      </right>
      <top style="thin">
        <color theme="4" tint="0.39994506668294322"/>
      </top>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4506668294322"/>
      </left>
      <right/>
      <top style="thin">
        <color theme="4" tint="0.39997558519241921"/>
      </top>
      <bottom style="thin">
        <color theme="4" tint="0.39994506668294322"/>
      </bottom>
      <diagonal/>
    </border>
    <border>
      <left/>
      <right style="thin">
        <color theme="4" tint="0.39991454817346722"/>
      </right>
      <top style="thin">
        <color theme="4" tint="0.39997558519241921"/>
      </top>
      <bottom style="thin">
        <color theme="4" tint="0.39994506668294322"/>
      </bottom>
      <diagonal/>
    </border>
    <border>
      <left/>
      <right style="thin">
        <color theme="4" tint="0.39991454817346722"/>
      </right>
      <top style="thin">
        <color theme="4" tint="0.39994506668294322"/>
      </top>
      <bottom style="thin">
        <color theme="4" tint="0.39997558519241921"/>
      </bottom>
      <diagonal/>
    </border>
    <border>
      <left style="thin">
        <color theme="4" tint="0.39994506668294322"/>
      </left>
      <right/>
      <top style="thin">
        <color theme="4" tint="0.39997558519241921"/>
      </top>
      <bottom style="thin">
        <color theme="4" tint="0.39997558519241921"/>
      </bottom>
      <diagonal/>
    </border>
    <border>
      <left/>
      <right style="thin">
        <color theme="4" tint="0.39991454817346722"/>
      </right>
      <top style="thin">
        <color theme="4" tint="0.39997558519241921"/>
      </top>
      <bottom style="thin">
        <color theme="4" tint="0.39997558519241921"/>
      </bottom>
      <diagonal/>
    </border>
    <border>
      <left/>
      <right style="thin">
        <color theme="4" tint="0.59996337778862885"/>
      </right>
      <top style="thin">
        <color theme="4" tint="0.59996337778862885"/>
      </top>
      <bottom style="thin">
        <color theme="4" tint="0.59996337778862885"/>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238">
    <xf numFmtId="0" fontId="0" fillId="0" borderId="0" xfId="0"/>
    <xf numFmtId="0" fontId="0" fillId="0" borderId="0" xfId="0"/>
    <xf numFmtId="0" fontId="18"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20" fillId="36" borderId="10" xfId="0" applyFont="1" applyFill="1" applyBorder="1" applyAlignment="1">
      <alignment horizontal="center" vertical="center" wrapText="1"/>
    </xf>
    <xf numFmtId="0" fontId="19" fillId="0" borderId="0" xfId="0" applyNumberFormat="1" applyFont="1" applyFill="1" applyAlignment="1">
      <alignment vertical="center"/>
    </xf>
    <xf numFmtId="0" fontId="19" fillId="0" borderId="0" xfId="0" applyFont="1" applyAlignment="1">
      <alignment vertical="center" wrapText="1"/>
    </xf>
    <xf numFmtId="0" fontId="20" fillId="33" borderId="10" xfId="0" applyFont="1" applyFill="1" applyBorder="1" applyAlignment="1">
      <alignment vertical="center" wrapText="1"/>
    </xf>
    <xf numFmtId="0" fontId="19" fillId="0" borderId="0" xfId="0" applyNumberFormat="1" applyFont="1" applyFill="1" applyAlignment="1">
      <alignment vertical="center" wrapText="1"/>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20" fillId="35" borderId="0" xfId="0" applyNumberFormat="1" applyFont="1" applyFill="1" applyAlignment="1">
      <alignment horizontal="centerContinuous" vertical="center"/>
    </xf>
    <xf numFmtId="0" fontId="20" fillId="35" borderId="0" xfId="0" applyNumberFormat="1" applyFont="1" applyFill="1" applyAlignment="1">
      <alignment horizontal="centerContinuous" vertical="center" wrapText="1"/>
    </xf>
    <xf numFmtId="0" fontId="20" fillId="35" borderId="0" xfId="0" applyNumberFormat="1" applyFont="1" applyFill="1" applyAlignment="1">
      <alignment horizontal="centerContinuous" wrapText="1"/>
    </xf>
    <xf numFmtId="0" fontId="19" fillId="0" borderId="12" xfId="0" applyNumberFormat="1" applyFont="1" applyBorder="1" applyAlignment="1">
      <alignment vertical="center"/>
    </xf>
    <xf numFmtId="0" fontId="19" fillId="0" borderId="0" xfId="0" applyFont="1" applyAlignment="1">
      <alignment horizontal="centerContinuous"/>
    </xf>
    <xf numFmtId="0" fontId="20" fillId="33" borderId="13" xfId="0" applyFont="1" applyFill="1" applyBorder="1" applyAlignment="1">
      <alignment horizontal="left" vertical="center"/>
    </xf>
    <xf numFmtId="0" fontId="20" fillId="33" borderId="14" xfId="0" applyFont="1" applyFill="1" applyBorder="1" applyAlignment="1">
      <alignment horizontal="centerContinuous" vertical="center" wrapText="1"/>
    </xf>
    <xf numFmtId="0" fontId="20" fillId="33" borderId="15" xfId="0" applyFont="1" applyFill="1" applyBorder="1" applyAlignment="1">
      <alignment horizontal="centerContinuous" vertical="center" wrapText="1"/>
    </xf>
    <xf numFmtId="0" fontId="19" fillId="0" borderId="16" xfId="0" applyNumberFormat="1" applyFont="1" applyBorder="1" applyAlignment="1">
      <alignment vertical="center" wrapText="1"/>
    </xf>
    <xf numFmtId="0" fontId="19" fillId="0" borderId="0" xfId="0" applyNumberFormat="1" applyFont="1" applyBorder="1" applyAlignment="1">
      <alignment vertical="center" wrapText="1"/>
    </xf>
    <xf numFmtId="0" fontId="19" fillId="34" borderId="16" xfId="0" applyNumberFormat="1" applyFont="1" applyFill="1" applyBorder="1" applyAlignment="1">
      <alignment vertical="center" wrapText="1"/>
    </xf>
    <xf numFmtId="0" fontId="19" fillId="34" borderId="0" xfId="0" applyNumberFormat="1" applyFont="1" applyFill="1" applyBorder="1" applyAlignment="1">
      <alignment vertical="center" wrapText="1"/>
    </xf>
    <xf numFmtId="0" fontId="20" fillId="33" borderId="14" xfId="0" applyFont="1" applyFill="1" applyBorder="1" applyAlignment="1">
      <alignment horizontal="center" vertical="center" wrapText="1"/>
    </xf>
    <xf numFmtId="0" fontId="20" fillId="33" borderId="16" xfId="0" applyFont="1" applyFill="1" applyBorder="1" applyAlignment="1">
      <alignment vertical="center" wrapText="1"/>
    </xf>
    <xf numFmtId="0" fontId="20" fillId="33" borderId="0" xfId="0" applyFont="1" applyFill="1" applyBorder="1" applyAlignment="1">
      <alignment vertical="center" wrapText="1"/>
    </xf>
    <xf numFmtId="0" fontId="19" fillId="0" borderId="0" xfId="0" quotePrefix="1" applyFont="1" applyAlignment="1">
      <alignment vertical="center"/>
    </xf>
    <xf numFmtId="0" fontId="20" fillId="36" borderId="17"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18" fillId="0" borderId="0" xfId="0" applyFont="1" applyProtection="1"/>
    <xf numFmtId="0" fontId="18" fillId="0" borderId="0" xfId="0" applyFont="1" applyAlignment="1" applyProtection="1">
      <alignment vertical="center"/>
    </xf>
    <xf numFmtId="0" fontId="22" fillId="0" borderId="0" xfId="0" applyFont="1" applyBorder="1" applyAlignment="1" applyProtection="1">
      <alignment horizontal="centerContinuous"/>
    </xf>
    <xf numFmtId="0" fontId="23" fillId="0" borderId="0" xfId="0" applyFont="1" applyBorder="1" applyAlignment="1" applyProtection="1">
      <alignment horizontal="centerContinuous" vertical="center"/>
    </xf>
    <xf numFmtId="0" fontId="18" fillId="0" borderId="0" xfId="0" applyFont="1" applyBorder="1" applyAlignment="1" applyProtection="1"/>
    <xf numFmtId="0" fontId="19" fillId="0" borderId="0" xfId="0" applyFont="1" applyBorder="1" applyAlignment="1" applyProtection="1">
      <alignment vertical="center" wrapText="1"/>
    </xf>
    <xf numFmtId="0" fontId="25" fillId="0" borderId="0" xfId="0" applyFont="1" applyBorder="1" applyAlignment="1" applyProtection="1"/>
    <xf numFmtId="0" fontId="18" fillId="0" borderId="0" xfId="0" applyFont="1" applyBorder="1" applyProtection="1"/>
    <xf numFmtId="0" fontId="26" fillId="0" borderId="0" xfId="0" applyFont="1" applyFill="1" applyBorder="1" applyAlignment="1" applyProtection="1"/>
    <xf numFmtId="0" fontId="18" fillId="0" borderId="0" xfId="0" applyFont="1" applyFill="1" applyProtection="1"/>
    <xf numFmtId="0" fontId="27" fillId="0" borderId="0" xfId="0" applyFont="1" applyFill="1" applyBorder="1" applyAlignment="1" applyProtection="1"/>
    <xf numFmtId="0" fontId="28" fillId="0" borderId="0" xfId="0" applyFont="1" applyBorder="1" applyAlignment="1" applyProtection="1">
      <alignment horizontal="left" vertical="center"/>
    </xf>
    <xf numFmtId="0" fontId="28" fillId="0" borderId="0" xfId="0" applyFont="1" applyBorder="1" applyAlignment="1" applyProtection="1">
      <alignment vertical="center"/>
    </xf>
    <xf numFmtId="0" fontId="29" fillId="0" borderId="0" xfId="0" applyFont="1" applyBorder="1" applyAlignment="1" applyProtection="1">
      <alignment horizontal="center" vertical="center"/>
    </xf>
    <xf numFmtId="164" fontId="29" fillId="0" borderId="0" xfId="0" applyNumberFormat="1"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18" fillId="0" borderId="0" xfId="0" applyFont="1" applyAlignment="1">
      <alignment horizontal="left" vertical="center"/>
    </xf>
    <xf numFmtId="0" fontId="29" fillId="0" borderId="0" xfId="0" applyFont="1" applyBorder="1" applyAlignment="1" applyProtection="1">
      <alignment vertical="center"/>
      <protection locked="0"/>
    </xf>
    <xf numFmtId="0" fontId="28" fillId="0" borderId="0" xfId="0" applyFont="1" applyAlignment="1" applyProtection="1">
      <alignment vertical="center"/>
    </xf>
    <xf numFmtId="0" fontId="30" fillId="0" borderId="0" xfId="42" applyFont="1" applyBorder="1" applyAlignment="1" applyProtection="1">
      <alignment vertical="center"/>
      <protection locked="0"/>
    </xf>
    <xf numFmtId="0" fontId="24" fillId="0" borderId="0" xfId="0" applyFont="1" applyBorder="1" applyAlignment="1" applyProtection="1"/>
    <xf numFmtId="0" fontId="19" fillId="0" borderId="0" xfId="0" applyFont="1" applyAlignment="1">
      <alignment horizontal="centerContinuous" vertical="center"/>
    </xf>
    <xf numFmtId="0" fontId="18" fillId="0" borderId="0" xfId="0" applyFont="1" applyAlignment="1">
      <alignment horizontal="centerContinuous"/>
    </xf>
    <xf numFmtId="0" fontId="28" fillId="0" borderId="0" xfId="0" applyFont="1" applyBorder="1" applyAlignment="1" applyProtection="1">
      <alignment horizontal="left" vertical="center" indent="1"/>
    </xf>
    <xf numFmtId="0" fontId="28" fillId="0" borderId="0" xfId="0" applyFont="1" applyAlignment="1" applyProtection="1">
      <alignment horizontal="left" vertical="center" indent="1"/>
    </xf>
    <xf numFmtId="0" fontId="19" fillId="33" borderId="15" xfId="0" applyFont="1" applyFill="1" applyBorder="1" applyAlignment="1">
      <alignment horizontal="centerContinuous" vertical="center" wrapText="1"/>
    </xf>
    <xf numFmtId="0" fontId="19" fillId="35" borderId="0" xfId="0" applyNumberFormat="1" applyFont="1" applyFill="1" applyAlignment="1">
      <alignment horizontal="centerContinuous" wrapText="1"/>
    </xf>
    <xf numFmtId="0" fontId="19" fillId="36" borderId="11" xfId="0" applyFont="1" applyFill="1" applyBorder="1" applyAlignment="1">
      <alignment horizontal="center" vertical="center" wrapText="1"/>
    </xf>
    <xf numFmtId="0" fontId="21" fillId="0" borderId="0" xfId="42" applyAlignment="1" applyProtection="1">
      <alignment horizontal="center"/>
    </xf>
    <xf numFmtId="0" fontId="24" fillId="0" borderId="0" xfId="0" applyFont="1" applyBorder="1" applyAlignment="1" applyProtection="1">
      <alignment horizontal="centerContinuous" wrapText="1"/>
    </xf>
    <xf numFmtId="0" fontId="31" fillId="35" borderId="0" xfId="0" applyNumberFormat="1" applyFont="1" applyFill="1" applyAlignment="1">
      <alignment horizontal="centerContinuous" vertical="center"/>
    </xf>
    <xf numFmtId="0" fontId="20" fillId="36"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0" xfId="0" applyFont="1" applyFill="1"/>
    <xf numFmtId="0" fontId="20" fillId="33" borderId="0" xfId="0" applyFont="1" applyFill="1" applyBorder="1" applyAlignment="1">
      <alignment horizontal="centerContinuous" vertical="center" wrapText="1"/>
    </xf>
    <xf numFmtId="0" fontId="19" fillId="34" borderId="12" xfId="0" applyNumberFormat="1" applyFont="1" applyFill="1" applyBorder="1" applyAlignment="1">
      <alignment vertical="center"/>
    </xf>
    <xf numFmtId="0" fontId="19" fillId="0" borderId="12" xfId="0" applyFont="1" applyBorder="1"/>
    <xf numFmtId="0" fontId="19" fillId="0" borderId="20" xfId="0" applyFont="1" applyBorder="1" applyAlignment="1" applyProtection="1">
      <alignment vertical="center" wrapText="1"/>
      <protection locked="0"/>
    </xf>
    <xf numFmtId="0" fontId="19" fillId="0" borderId="20" xfId="0" applyFont="1" applyBorder="1" applyAlignment="1" applyProtection="1">
      <alignment vertical="center"/>
      <protection locked="0"/>
    </xf>
    <xf numFmtId="0" fontId="19" fillId="0" borderId="19" xfId="0" quotePrefix="1" applyFont="1" applyBorder="1" applyAlignment="1">
      <alignment vertical="center"/>
    </xf>
    <xf numFmtId="0" fontId="20" fillId="33" borderId="21" xfId="0" applyFont="1" applyFill="1" applyBorder="1" applyAlignment="1">
      <alignment horizontal="center" vertical="center" wrapText="1"/>
    </xf>
    <xf numFmtId="0" fontId="19" fillId="0" borderId="0" xfId="0" applyFont="1" applyAlignment="1">
      <alignment horizontal="centerContinuous" vertical="center" wrapText="1"/>
    </xf>
    <xf numFmtId="165" fontId="19" fillId="0" borderId="0" xfId="0" applyNumberFormat="1" applyFont="1" applyAlignment="1">
      <alignment horizontal="centerContinuous" vertical="center"/>
    </xf>
    <xf numFmtId="0" fontId="20" fillId="33" borderId="21" xfId="0" applyFont="1" applyFill="1" applyBorder="1" applyAlignment="1">
      <alignment horizontal="left" vertical="center"/>
    </xf>
    <xf numFmtId="0" fontId="20" fillId="33" borderId="21" xfId="0" applyFont="1" applyFill="1" applyBorder="1" applyAlignment="1">
      <alignment horizontal="centerContinuous" vertical="center" wrapText="1"/>
    </xf>
    <xf numFmtId="0" fontId="20" fillId="33" borderId="19" xfId="0" applyFont="1" applyFill="1" applyBorder="1" applyAlignment="1">
      <alignment horizontal="left" vertical="center"/>
    </xf>
    <xf numFmtId="0" fontId="19" fillId="0" borderId="12" xfId="0" applyNumberFormat="1" applyFont="1" applyBorder="1" applyAlignment="1">
      <alignment vertical="center" wrapText="1"/>
    </xf>
    <xf numFmtId="0" fontId="19" fillId="34" borderId="12" xfId="0" applyNumberFormat="1" applyFont="1" applyFill="1" applyBorder="1" applyAlignment="1">
      <alignment vertical="center" wrapText="1"/>
    </xf>
    <xf numFmtId="0" fontId="20" fillId="36" borderId="18" xfId="0" applyFont="1" applyFill="1" applyBorder="1" applyAlignment="1">
      <alignment horizontal="center" vertical="center" wrapText="1"/>
    </xf>
    <xf numFmtId="0" fontId="24" fillId="0" borderId="0" xfId="0" applyFont="1" applyBorder="1" applyAlignment="1" applyProtection="1">
      <alignment vertical="center" wrapText="1"/>
    </xf>
    <xf numFmtId="0" fontId="21" fillId="0" borderId="0" xfId="42" applyAlignment="1" applyProtection="1">
      <alignment horizontal="left" indent="1"/>
    </xf>
    <xf numFmtId="0" fontId="34" fillId="37" borderId="0" xfId="0" applyNumberFormat="1" applyFont="1" applyFill="1" applyAlignment="1">
      <alignment horizontal="centerContinuous" vertical="center"/>
    </xf>
    <xf numFmtId="0" fontId="20" fillId="37" borderId="0" xfId="0" applyNumberFormat="1" applyFont="1" applyFill="1" applyAlignment="1">
      <alignment horizontal="centerContinuous" vertical="center" wrapText="1"/>
    </xf>
    <xf numFmtId="0" fontId="20" fillId="37" borderId="0" xfId="0" applyNumberFormat="1" applyFont="1" applyFill="1" applyAlignment="1">
      <alignment horizontal="centerContinuous" vertical="center"/>
    </xf>
    <xf numFmtId="0" fontId="20" fillId="36" borderId="22" xfId="0" applyFont="1" applyFill="1" applyBorder="1" applyAlignment="1">
      <alignment horizontal="center" vertical="center" wrapText="1"/>
    </xf>
    <xf numFmtId="165" fontId="20" fillId="36" borderId="10" xfId="0" applyNumberFormat="1" applyFont="1" applyFill="1" applyBorder="1" applyAlignment="1">
      <alignment horizontal="center" vertical="center" wrapText="1"/>
    </xf>
    <xf numFmtId="0" fontId="19" fillId="34" borderId="22" xfId="0" applyNumberFormat="1" applyFont="1" applyFill="1" applyBorder="1" applyAlignment="1">
      <alignment vertical="center"/>
    </xf>
    <xf numFmtId="0" fontId="19" fillId="34" borderId="10" xfId="0" applyNumberFormat="1" applyFont="1" applyFill="1" applyBorder="1" applyAlignment="1">
      <alignment vertical="center" wrapText="1"/>
    </xf>
    <xf numFmtId="166" fontId="19" fillId="34" borderId="10" xfId="0" applyNumberFormat="1" applyFont="1" applyFill="1" applyBorder="1" applyAlignment="1">
      <alignment horizontal="center" vertical="center"/>
    </xf>
    <xf numFmtId="0" fontId="19" fillId="34" borderId="10" xfId="0" applyNumberFormat="1" applyFont="1" applyFill="1" applyBorder="1" applyAlignment="1">
      <alignment horizontal="center" vertical="center" wrapText="1"/>
    </xf>
    <xf numFmtId="0" fontId="19" fillId="0" borderId="22" xfId="0" applyNumberFormat="1" applyFont="1" applyBorder="1" applyAlignment="1">
      <alignment vertical="center"/>
    </xf>
    <xf numFmtId="0" fontId="19" fillId="0" borderId="10" xfId="0" applyNumberFormat="1" applyFont="1" applyBorder="1" applyAlignment="1">
      <alignment vertical="center" wrapText="1"/>
    </xf>
    <xf numFmtId="166" fontId="19" fillId="0" borderId="10" xfId="0" applyNumberFormat="1" applyFont="1" applyBorder="1" applyAlignment="1">
      <alignment horizontal="center" vertical="center"/>
    </xf>
    <xf numFmtId="0" fontId="19" fillId="0" borderId="10" xfId="0" applyNumberFormat="1" applyFont="1" applyBorder="1" applyAlignment="1">
      <alignment horizontal="center" vertical="center" wrapText="1"/>
    </xf>
    <xf numFmtId="0" fontId="18" fillId="38" borderId="0" xfId="0" applyFont="1" applyFill="1"/>
    <xf numFmtId="0" fontId="18" fillId="39" borderId="0" xfId="0" applyFont="1" applyFill="1"/>
    <xf numFmtId="0" fontId="18" fillId="40" borderId="0" xfId="0" applyFont="1" applyFill="1"/>
    <xf numFmtId="0" fontId="18" fillId="40" borderId="0" xfId="0" quotePrefix="1" applyFont="1" applyFill="1" applyAlignment="1">
      <alignment horizontal="left" indent="1"/>
    </xf>
    <xf numFmtId="0" fontId="18" fillId="40" borderId="0" xfId="0" applyFont="1" applyFill="1" applyAlignment="1">
      <alignment horizontal="left" indent="1"/>
    </xf>
    <xf numFmtId="0" fontId="18" fillId="40" borderId="0" xfId="0" applyFont="1" applyFill="1" applyAlignment="1">
      <alignment vertical="center" wrapText="1"/>
    </xf>
    <xf numFmtId="0" fontId="18" fillId="41" borderId="0" xfId="0" applyFont="1" applyFill="1"/>
    <xf numFmtId="0" fontId="18" fillId="0" borderId="24"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167" fontId="19" fillId="0" borderId="0" xfId="0" applyNumberFormat="1" applyFont="1" applyAlignment="1">
      <alignment horizontal="center" vertical="center" wrapText="1"/>
    </xf>
    <xf numFmtId="167" fontId="20" fillId="37" borderId="0" xfId="0" applyNumberFormat="1" applyFont="1" applyFill="1" applyAlignment="1">
      <alignment horizontal="centerContinuous" vertical="center" wrapText="1"/>
    </xf>
    <xf numFmtId="167" fontId="19" fillId="0" borderId="0" xfId="0" applyNumberFormat="1" applyFont="1" applyFill="1" applyAlignment="1">
      <alignment horizontal="center" vertical="center" wrapText="1"/>
    </xf>
    <xf numFmtId="167" fontId="20" fillId="36" borderId="10" xfId="0" applyNumberFormat="1" applyFont="1" applyFill="1" applyBorder="1" applyAlignment="1">
      <alignment horizontal="center" vertical="center" wrapText="1"/>
    </xf>
    <xf numFmtId="167" fontId="19" fillId="0" borderId="10" xfId="0" applyNumberFormat="1" applyFont="1" applyBorder="1" applyAlignment="1">
      <alignment horizontal="center" vertical="center" wrapText="1"/>
    </xf>
    <xf numFmtId="167" fontId="19" fillId="34" borderId="10" xfId="0" applyNumberFormat="1" applyFont="1" applyFill="1" applyBorder="1" applyAlignment="1">
      <alignment horizontal="center" vertical="center" wrapText="1"/>
    </xf>
    <xf numFmtId="165" fontId="19" fillId="0" borderId="0" xfId="0" applyNumberFormat="1" applyFont="1" applyAlignment="1">
      <alignment horizontal="center" vertical="center" wrapText="1"/>
    </xf>
    <xf numFmtId="166" fontId="19" fillId="0" borderId="0" xfId="0" applyNumberFormat="1" applyFont="1" applyFill="1" applyAlignment="1">
      <alignment vertical="center" wrapText="1"/>
    </xf>
    <xf numFmtId="165" fontId="19" fillId="0" borderId="10" xfId="0" applyNumberFormat="1" applyFont="1" applyBorder="1" applyAlignment="1">
      <alignment horizontal="center" vertical="center" wrapText="1"/>
    </xf>
    <xf numFmtId="165" fontId="19" fillId="34" borderId="10" xfId="0" applyNumberFormat="1" applyFont="1" applyFill="1" applyBorder="1" applyAlignment="1">
      <alignment horizontal="center" vertical="center" wrapText="1"/>
    </xf>
    <xf numFmtId="0" fontId="20" fillId="33" borderId="22" xfId="0" applyFont="1" applyFill="1" applyBorder="1" applyAlignment="1">
      <alignment horizontal="centerContinuous" vertical="center" wrapText="1"/>
    </xf>
    <xf numFmtId="0" fontId="20" fillId="33" borderId="10" xfId="0" applyFont="1" applyFill="1" applyBorder="1" applyAlignment="1">
      <alignment horizontal="centerContinuous" vertical="center" wrapText="1"/>
    </xf>
    <xf numFmtId="0" fontId="20" fillId="33" borderId="10" xfId="0" applyFont="1" applyFill="1" applyBorder="1" applyAlignment="1">
      <alignment horizontal="centerContinuous" vertical="center"/>
    </xf>
    <xf numFmtId="165" fontId="20" fillId="33" borderId="10" xfId="0" applyNumberFormat="1" applyFont="1" applyFill="1" applyBorder="1" applyAlignment="1">
      <alignment horizontal="centerContinuous" vertical="center"/>
    </xf>
    <xf numFmtId="0" fontId="19" fillId="0" borderId="12" xfId="0" applyNumberFormat="1" applyFont="1" applyBorder="1" applyAlignment="1">
      <alignment vertical="center" wrapText="1"/>
    </xf>
    <xf numFmtId="0" fontId="19" fillId="34" borderId="12" xfId="0" applyNumberFormat="1" applyFont="1" applyFill="1" applyBorder="1" applyAlignment="1">
      <alignment vertical="center" wrapText="1"/>
    </xf>
    <xf numFmtId="0" fontId="19" fillId="0" borderId="22" xfId="0" applyNumberFormat="1" applyFont="1" applyFill="1" applyBorder="1" applyAlignment="1">
      <alignment vertical="center"/>
    </xf>
    <xf numFmtId="0" fontId="19" fillId="0" borderId="10" xfId="0" applyNumberFormat="1" applyFont="1" applyFill="1" applyBorder="1" applyAlignment="1">
      <alignment vertical="center" wrapText="1"/>
    </xf>
    <xf numFmtId="166" fontId="19" fillId="0" borderId="10" xfId="0" applyNumberFormat="1" applyFont="1" applyFill="1" applyBorder="1" applyAlignment="1">
      <alignment horizontal="center" vertical="center"/>
    </xf>
    <xf numFmtId="165" fontId="19" fillId="0" borderId="10" xfId="0" applyNumberFormat="1" applyFont="1" applyFill="1" applyBorder="1" applyAlignment="1">
      <alignment horizontal="center" vertical="center" wrapText="1"/>
    </xf>
    <xf numFmtId="167" fontId="19" fillId="0" borderId="10" xfId="0" applyNumberFormat="1" applyFont="1" applyFill="1" applyBorder="1" applyAlignment="1">
      <alignment horizontal="center" vertical="center" wrapText="1"/>
    </xf>
    <xf numFmtId="0" fontId="19" fillId="0" borderId="10" xfId="0" applyNumberFormat="1" applyFont="1" applyFill="1" applyBorder="1" applyAlignment="1">
      <alignment horizontal="center" vertical="center" wrapText="1"/>
    </xf>
    <xf numFmtId="0" fontId="19" fillId="34" borderId="22" xfId="0" applyNumberFormat="1" applyFont="1" applyFill="1" applyBorder="1" applyAlignment="1">
      <alignment vertical="center" wrapText="1"/>
    </xf>
    <xf numFmtId="0" fontId="19" fillId="0" borderId="27" xfId="0" quotePrefix="1" applyFont="1" applyBorder="1" applyAlignment="1">
      <alignment vertical="center"/>
    </xf>
    <xf numFmtId="0" fontId="19" fillId="0" borderId="28" xfId="0" applyFont="1" applyBorder="1" applyAlignment="1" applyProtection="1">
      <alignment vertical="center" wrapText="1"/>
      <protection locked="0"/>
    </xf>
    <xf numFmtId="0" fontId="19" fillId="0" borderId="30" xfId="0" quotePrefix="1" applyFont="1" applyBorder="1" applyAlignment="1">
      <alignment vertical="center"/>
    </xf>
    <xf numFmtId="0" fontId="19" fillId="0" borderId="29" xfId="0" applyFont="1" applyBorder="1" applyAlignment="1" applyProtection="1">
      <alignment vertical="center" wrapText="1"/>
      <protection locked="0"/>
    </xf>
    <xf numFmtId="0" fontId="19" fillId="34" borderId="12" xfId="0" applyNumberFormat="1" applyFont="1" applyFill="1" applyBorder="1" applyAlignment="1">
      <alignment vertical="center" wrapText="1"/>
    </xf>
    <xf numFmtId="0" fontId="24" fillId="0" borderId="0" xfId="0" applyFont="1" applyBorder="1" applyAlignment="1" applyProtection="1">
      <alignment vertical="center" wrapText="1"/>
    </xf>
    <xf numFmtId="0" fontId="19" fillId="0" borderId="36" xfId="0" applyFont="1" applyBorder="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8" fillId="0" borderId="36" xfId="0" applyFont="1" applyBorder="1" applyAlignment="1" applyProtection="1">
      <alignment horizontal="left" vertical="center"/>
    </xf>
    <xf numFmtId="0" fontId="18" fillId="0" borderId="24" xfId="0" applyFont="1" applyBorder="1" applyAlignment="1" applyProtection="1">
      <alignment horizontal="left" vertical="center"/>
    </xf>
    <xf numFmtId="0" fontId="24" fillId="0" borderId="36"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25" fillId="0" borderId="36" xfId="0" applyFont="1" applyBorder="1" applyAlignment="1" applyProtection="1">
      <alignment horizontal="left" vertical="center"/>
    </xf>
    <xf numFmtId="0" fontId="25" fillId="0" borderId="24" xfId="0" applyFont="1" applyBorder="1" applyAlignment="1" applyProtection="1">
      <alignment horizontal="left" vertical="center"/>
    </xf>
    <xf numFmtId="0" fontId="26" fillId="0" borderId="36" xfId="0" applyFont="1" applyFill="1" applyBorder="1" applyAlignment="1" applyProtection="1">
      <alignment horizontal="left" vertical="center"/>
    </xf>
    <xf numFmtId="0" fontId="26" fillId="0" borderId="24" xfId="0" applyFont="1" applyFill="1" applyBorder="1" applyAlignment="1" applyProtection="1">
      <alignment horizontal="left" vertical="center"/>
    </xf>
    <xf numFmtId="0" fontId="27" fillId="0" borderId="36"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28" fillId="0" borderId="36" xfId="0" applyFont="1" applyBorder="1" applyAlignment="1" applyProtection="1">
      <alignment horizontal="left" vertical="center"/>
    </xf>
    <xf numFmtId="0" fontId="28" fillId="0" borderId="24" xfId="0" applyFont="1" applyBorder="1" applyAlignment="1" applyProtection="1">
      <alignment horizontal="left" vertical="center"/>
    </xf>
    <xf numFmtId="164" fontId="29" fillId="0" borderId="0" xfId="0" applyNumberFormat="1" applyFont="1" applyBorder="1" applyAlignment="1" applyProtection="1">
      <alignment horizontal="left" vertical="center"/>
    </xf>
    <xf numFmtId="164" fontId="29" fillId="0" borderId="36" xfId="0" applyNumberFormat="1" applyFont="1" applyBorder="1" applyAlignment="1" applyProtection="1">
      <alignment horizontal="left" vertical="center"/>
    </xf>
    <xf numFmtId="164" fontId="29" fillId="0" borderId="24" xfId="0" applyNumberFormat="1" applyFont="1" applyBorder="1" applyAlignment="1" applyProtection="1">
      <alignment horizontal="left" vertical="center"/>
    </xf>
    <xf numFmtId="0" fontId="18" fillId="0" borderId="0" xfId="0" applyFont="1" applyAlignment="1" applyProtection="1">
      <alignment horizontal="left" vertical="center"/>
    </xf>
    <xf numFmtId="0" fontId="29" fillId="0" borderId="0" xfId="0" applyFont="1" applyBorder="1" applyAlignment="1" applyProtection="1">
      <alignment vertical="center"/>
    </xf>
    <xf numFmtId="0" fontId="30" fillId="0" borderId="0" xfId="42" applyFont="1" applyBorder="1" applyAlignment="1" applyProtection="1">
      <alignment vertical="center"/>
    </xf>
    <xf numFmtId="0" fontId="19" fillId="0" borderId="0" xfId="0" applyFont="1" applyAlignment="1" applyProtection="1">
      <alignment horizontal="centerContinuous" vertical="center"/>
    </xf>
    <xf numFmtId="0" fontId="19" fillId="0" borderId="0" xfId="0" applyFont="1" applyAlignment="1" applyProtection="1">
      <alignment horizontal="centerContinuous"/>
    </xf>
    <xf numFmtId="0" fontId="18" fillId="0" borderId="0" xfId="0" applyFont="1" applyAlignment="1" applyProtection="1">
      <alignment horizontal="centerContinuous"/>
    </xf>
    <xf numFmtId="0" fontId="24" fillId="0" borderId="36" xfId="0" applyFont="1" applyBorder="1" applyAlignment="1" applyProtection="1">
      <alignment horizontal="left" vertical="center"/>
    </xf>
    <xf numFmtId="0" fontId="24" fillId="0" borderId="24" xfId="0" applyFont="1" applyBorder="1" applyAlignment="1" applyProtection="1">
      <alignment horizontal="left" vertical="center"/>
    </xf>
    <xf numFmtId="0" fontId="19" fillId="0" borderId="0" xfId="0" applyFont="1" applyAlignment="1" applyProtection="1">
      <alignment vertical="center"/>
    </xf>
    <xf numFmtId="0" fontId="19" fillId="0" borderId="0" xfId="0" applyFont="1" applyProtection="1"/>
    <xf numFmtId="0" fontId="19" fillId="0" borderId="0" xfId="0" applyFont="1" applyAlignment="1" applyProtection="1">
      <alignment horizontal="centerContinuous" vertical="center" wrapText="1"/>
    </xf>
    <xf numFmtId="165" fontId="19" fillId="0" borderId="0" xfId="0" applyNumberFormat="1" applyFont="1" applyAlignment="1" applyProtection="1">
      <alignment horizontal="centerContinuous" vertical="center"/>
    </xf>
    <xf numFmtId="0" fontId="19" fillId="0" borderId="0" xfId="0" applyFont="1" applyAlignment="1" applyProtection="1">
      <alignment horizontal="right" wrapText="1"/>
    </xf>
    <xf numFmtId="0" fontId="19" fillId="0" borderId="36" xfId="0" applyFont="1" applyBorder="1" applyAlignment="1" applyProtection="1">
      <alignment horizontal="left" vertical="center"/>
    </xf>
    <xf numFmtId="0" fontId="19" fillId="0" borderId="24" xfId="0" applyFont="1" applyBorder="1" applyAlignment="1" applyProtection="1">
      <alignment horizontal="left" vertical="center"/>
    </xf>
    <xf numFmtId="0" fontId="20" fillId="36" borderId="10" xfId="0" applyFont="1" applyFill="1" applyBorder="1" applyAlignment="1" applyProtection="1">
      <alignment horizontal="center" vertical="center" wrapText="1"/>
    </xf>
    <xf numFmtId="0" fontId="20" fillId="36" borderId="0" xfId="0" applyFont="1" applyFill="1" applyBorder="1" applyAlignment="1" applyProtection="1">
      <alignment horizontal="center" vertical="center" wrapText="1"/>
    </xf>
    <xf numFmtId="0" fontId="20" fillId="36" borderId="17" xfId="0" applyFont="1" applyFill="1" applyBorder="1" applyAlignment="1" applyProtection="1">
      <alignment horizontal="center" vertical="center" wrapText="1"/>
    </xf>
    <xf numFmtId="0" fontId="20" fillId="36" borderId="18" xfId="0" applyFont="1" applyFill="1" applyBorder="1" applyAlignment="1" applyProtection="1">
      <alignment horizontal="center" vertical="center" wrapText="1"/>
    </xf>
    <xf numFmtId="0" fontId="20" fillId="36" borderId="11"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9" fillId="0" borderId="0" xfId="0" applyFont="1" applyFill="1" applyProtection="1"/>
    <xf numFmtId="0" fontId="19" fillId="0" borderId="36" xfId="0" applyFont="1" applyFill="1" applyBorder="1" applyAlignment="1" applyProtection="1">
      <alignment horizontal="left" vertical="center"/>
    </xf>
    <xf numFmtId="0" fontId="19" fillId="0" borderId="24" xfId="0" applyFont="1" applyFill="1" applyBorder="1" applyAlignment="1" applyProtection="1">
      <alignment horizontal="left" vertical="center"/>
    </xf>
    <xf numFmtId="0" fontId="20" fillId="35" borderId="0" xfId="0" applyNumberFormat="1" applyFont="1" applyFill="1" applyAlignment="1" applyProtection="1">
      <alignment horizontal="centerContinuous" vertical="center" wrapText="1"/>
    </xf>
    <xf numFmtId="0" fontId="34" fillId="37" borderId="0" xfId="0" applyNumberFormat="1" applyFont="1" applyFill="1" applyAlignment="1" applyProtection="1">
      <alignment horizontal="centerContinuous" vertical="center"/>
    </xf>
    <xf numFmtId="0" fontId="32" fillId="37" borderId="0" xfId="0" applyNumberFormat="1" applyFont="1" applyFill="1" applyAlignment="1" applyProtection="1">
      <alignment horizontal="centerContinuous" vertical="center" wrapText="1"/>
    </xf>
    <xf numFmtId="0" fontId="32" fillId="37" borderId="0" xfId="0" applyNumberFormat="1" applyFont="1" applyFill="1" applyAlignment="1" applyProtection="1">
      <alignment horizontal="centerContinuous" vertical="center"/>
    </xf>
    <xf numFmtId="0" fontId="33" fillId="37" borderId="0" xfId="0" applyNumberFormat="1" applyFont="1" applyFill="1" applyAlignment="1" applyProtection="1">
      <alignment horizontal="centerContinuous" wrapText="1"/>
    </xf>
    <xf numFmtId="0" fontId="0" fillId="0" borderId="0" xfId="0" applyProtection="1"/>
    <xf numFmtId="0" fontId="0" fillId="0" borderId="36" xfId="0" applyBorder="1" applyAlignment="1" applyProtection="1">
      <alignment horizontal="left" vertical="center"/>
    </xf>
    <xf numFmtId="0" fontId="0" fillId="0" borderId="24" xfId="0" applyBorder="1" applyAlignment="1" applyProtection="1">
      <alignment horizontal="left" vertical="center"/>
    </xf>
    <xf numFmtId="0" fontId="19" fillId="34" borderId="12" xfId="0" applyNumberFormat="1" applyFont="1" applyFill="1" applyBorder="1" applyAlignment="1">
      <alignment vertical="center" wrapText="1"/>
    </xf>
    <xf numFmtId="0" fontId="19" fillId="0" borderId="12" xfId="0" applyNumberFormat="1" applyFont="1" applyBorder="1" applyAlignment="1">
      <alignment vertical="center" wrapText="1"/>
    </xf>
    <xf numFmtId="0" fontId="19" fillId="39" borderId="12" xfId="0" applyNumberFormat="1" applyFont="1" applyFill="1" applyBorder="1" applyAlignment="1">
      <alignment vertical="center"/>
    </xf>
    <xf numFmtId="0" fontId="19" fillId="0" borderId="12" xfId="0" applyNumberFormat="1" applyFont="1" applyFill="1" applyBorder="1" applyAlignment="1">
      <alignment vertical="center"/>
    </xf>
    <xf numFmtId="0" fontId="19" fillId="39" borderId="22" xfId="0" applyNumberFormat="1" applyFont="1" applyFill="1" applyBorder="1" applyAlignment="1">
      <alignment vertical="center"/>
    </xf>
    <xf numFmtId="0" fontId="19" fillId="39" borderId="10" xfId="0" applyNumberFormat="1" applyFont="1" applyFill="1" applyBorder="1" applyAlignment="1">
      <alignment vertical="center" wrapText="1"/>
    </xf>
    <xf numFmtId="166" fontId="19" fillId="39" borderId="10" xfId="0" applyNumberFormat="1" applyFont="1" applyFill="1" applyBorder="1" applyAlignment="1">
      <alignment horizontal="center" vertical="center"/>
    </xf>
    <xf numFmtId="165" fontId="19" fillId="39" borderId="10" xfId="0" applyNumberFormat="1" applyFont="1" applyFill="1" applyBorder="1" applyAlignment="1">
      <alignment horizontal="center" vertical="center" wrapText="1"/>
    </xf>
    <xf numFmtId="167" fontId="19" fillId="39" borderId="10" xfId="0" applyNumberFormat="1" applyFont="1" applyFill="1" applyBorder="1" applyAlignment="1">
      <alignment horizontal="center" vertical="center" wrapText="1"/>
    </xf>
    <xf numFmtId="0" fontId="19" fillId="39" borderId="10" xfId="0" applyNumberFormat="1" applyFont="1" applyFill="1" applyBorder="1" applyAlignment="1">
      <alignment horizontal="center" vertical="center" wrapText="1"/>
    </xf>
    <xf numFmtId="0" fontId="19" fillId="0" borderId="12" xfId="0" applyNumberFormat="1" applyFont="1" applyBorder="1" applyAlignment="1">
      <alignment vertical="center" wrapText="1"/>
    </xf>
    <xf numFmtId="0" fontId="19" fillId="34" borderId="12" xfId="0" applyNumberFormat="1" applyFont="1" applyFill="1" applyBorder="1" applyAlignment="1">
      <alignment vertical="center" wrapText="1"/>
    </xf>
    <xf numFmtId="0" fontId="20" fillId="36" borderId="18" xfId="0" applyFont="1" applyFill="1" applyBorder="1" applyAlignment="1">
      <alignment horizontal="center" vertical="center" wrapText="1"/>
    </xf>
    <xf numFmtId="0" fontId="21" fillId="0" borderId="0" xfId="42" applyAlignment="1" applyProtection="1">
      <alignment horizontal="left" indent="1"/>
    </xf>
    <xf numFmtId="0" fontId="19" fillId="34" borderId="19" xfId="0" applyNumberFormat="1" applyFont="1" applyFill="1" applyBorder="1" applyAlignment="1">
      <alignment vertical="center" wrapText="1"/>
    </xf>
    <xf numFmtId="0" fontId="19" fillId="34" borderId="20" xfId="0" applyNumberFormat="1" applyFont="1" applyFill="1" applyBorder="1" applyAlignment="1">
      <alignment vertical="center" wrapText="1"/>
    </xf>
    <xf numFmtId="0" fontId="19" fillId="0" borderId="19" xfId="0" applyNumberFormat="1" applyFont="1" applyBorder="1" applyAlignment="1">
      <alignment vertical="center" wrapText="1"/>
    </xf>
    <xf numFmtId="0" fontId="19" fillId="0" borderId="20" xfId="0" applyNumberFormat="1" applyFont="1" applyBorder="1" applyAlignment="1">
      <alignment vertical="center" wrapText="1"/>
    </xf>
    <xf numFmtId="0" fontId="22" fillId="0" borderId="0" xfId="0" applyFont="1" applyAlignment="1">
      <alignment horizontal="left" vertical="center" wrapText="1" indent="1"/>
    </xf>
    <xf numFmtId="0" fontId="18" fillId="0" borderId="0" xfId="0" applyFont="1" applyBorder="1" applyAlignment="1" applyProtection="1">
      <alignment horizontal="center" vertical="center" wrapText="1"/>
    </xf>
    <xf numFmtId="0" fontId="24" fillId="0" borderId="0" xfId="0" applyFont="1" applyBorder="1" applyAlignment="1" applyProtection="1">
      <alignment vertical="center" wrapText="1"/>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0" fontId="30" fillId="0" borderId="0" xfId="42" applyFont="1" applyBorder="1" applyAlignment="1" applyProtection="1">
      <alignment horizontal="left" vertical="center"/>
      <protection locked="0"/>
    </xf>
    <xf numFmtId="0" fontId="18" fillId="41" borderId="0" xfId="0" applyFont="1" applyFill="1" applyAlignment="1">
      <alignment horizontal="center" vertical="center" wrapText="1"/>
    </xf>
    <xf numFmtId="0" fontId="18" fillId="0" borderId="0" xfId="0" applyFont="1" applyAlignment="1">
      <alignment horizontal="center"/>
    </xf>
    <xf numFmtId="0" fontId="18" fillId="38" borderId="0" xfId="0" applyFont="1" applyFill="1" applyAlignment="1">
      <alignment horizontal="center" wrapText="1"/>
    </xf>
    <xf numFmtId="0" fontId="18" fillId="39" borderId="0" xfId="0" applyFont="1" applyFill="1" applyAlignment="1">
      <alignment horizontal="center" vertical="center" wrapText="1"/>
    </xf>
    <xf numFmtId="0" fontId="18" fillId="40" borderId="0" xfId="0" applyFont="1" applyFill="1" applyAlignment="1">
      <alignment horizontal="center"/>
    </xf>
    <xf numFmtId="0" fontId="18" fillId="40" borderId="0" xfId="0" applyFont="1" applyFill="1" applyAlignment="1">
      <alignment horizontal="left" wrapText="1" indent="1"/>
    </xf>
    <xf numFmtId="0" fontId="35" fillId="40" borderId="0" xfId="0" applyFont="1" applyFill="1" applyAlignment="1">
      <alignment horizontal="center" vertical="center" wrapText="1"/>
    </xf>
    <xf numFmtId="0" fontId="19" fillId="0" borderId="25" xfId="0" applyNumberFormat="1" applyFont="1" applyBorder="1" applyAlignment="1">
      <alignment vertical="center" wrapText="1"/>
    </xf>
    <xf numFmtId="0" fontId="19" fillId="0" borderId="26" xfId="0" applyNumberFormat="1" applyFont="1" applyBorder="1" applyAlignment="1">
      <alignment vertical="center" wrapText="1"/>
    </xf>
    <xf numFmtId="0" fontId="19" fillId="34" borderId="25" xfId="0" applyNumberFormat="1" applyFont="1" applyFill="1" applyBorder="1" applyAlignment="1">
      <alignment vertical="center" wrapText="1"/>
    </xf>
    <xf numFmtId="0" fontId="19" fillId="34" borderId="26" xfId="0" applyNumberFormat="1" applyFont="1" applyFill="1" applyBorder="1" applyAlignment="1">
      <alignment vertical="center" wrapText="1"/>
    </xf>
    <xf numFmtId="0" fontId="19" fillId="0" borderId="19" xfId="0" applyNumberFormat="1" applyFont="1" applyFill="1" applyBorder="1" applyAlignment="1">
      <alignment vertical="center" wrapText="1"/>
    </xf>
    <xf numFmtId="0" fontId="19" fillId="0" borderId="20" xfId="0" applyNumberFormat="1" applyFont="1" applyFill="1" applyBorder="1" applyAlignment="1">
      <alignment vertical="center" wrapText="1"/>
    </xf>
    <xf numFmtId="0" fontId="19" fillId="39" borderId="19" xfId="0" applyNumberFormat="1" applyFont="1" applyFill="1" applyBorder="1" applyAlignment="1">
      <alignment vertical="center" wrapText="1"/>
    </xf>
    <xf numFmtId="0" fontId="19" fillId="39" borderId="20" xfId="0" applyNumberFormat="1" applyFont="1" applyFill="1" applyBorder="1" applyAlignment="1">
      <alignment vertical="center" wrapText="1"/>
    </xf>
    <xf numFmtId="0" fontId="18" fillId="0" borderId="0" xfId="0" applyFont="1" applyAlignment="1" applyProtection="1">
      <alignment horizontal="left" vertical="center" wrapText="1" indent="1"/>
    </xf>
    <xf numFmtId="0" fontId="20" fillId="36" borderId="18" xfId="0" applyFont="1" applyFill="1" applyBorder="1" applyAlignment="1" applyProtection="1">
      <alignment horizontal="center" vertical="center" wrapText="1"/>
    </xf>
    <xf numFmtId="0" fontId="40" fillId="0" borderId="0" xfId="42" applyFont="1" applyAlignment="1" applyProtection="1">
      <alignment horizontal="left" vertical="center" wrapText="1"/>
    </xf>
    <xf numFmtId="0" fontId="25" fillId="0" borderId="0" xfId="0" applyFont="1" applyBorder="1" applyAlignment="1" applyProtection="1">
      <alignment horizontal="left" vertical="center" indent="1"/>
      <protection locked="0"/>
    </xf>
    <xf numFmtId="0" fontId="19" fillId="0" borderId="31" xfId="0" applyNumberFormat="1" applyFont="1" applyBorder="1" applyAlignment="1">
      <alignment vertical="center" wrapText="1"/>
    </xf>
    <xf numFmtId="0" fontId="19" fillId="0" borderId="32" xfId="0" applyNumberFormat="1" applyFont="1" applyBorder="1" applyAlignment="1">
      <alignment vertical="center" wrapText="1"/>
    </xf>
    <xf numFmtId="0" fontId="19" fillId="34" borderId="33" xfId="0" applyNumberFormat="1" applyFont="1" applyFill="1" applyBorder="1" applyAlignment="1">
      <alignment vertical="center" wrapText="1"/>
    </xf>
    <xf numFmtId="0" fontId="39" fillId="0" borderId="0" xfId="42" applyFont="1" applyBorder="1" applyAlignment="1" applyProtection="1">
      <alignment horizontal="left" vertical="center" indent="1"/>
      <protection locked="0"/>
    </xf>
    <xf numFmtId="0" fontId="41" fillId="0" borderId="23" xfId="0" applyFont="1" applyBorder="1" applyAlignment="1" applyProtection="1">
      <alignment horizontal="center" vertical="center" wrapText="1"/>
    </xf>
    <xf numFmtId="0" fontId="36" fillId="0" borderId="23" xfId="0" applyFont="1" applyBorder="1" applyAlignment="1" applyProtection="1">
      <alignment horizontal="center" vertical="center"/>
    </xf>
    <xf numFmtId="0" fontId="19" fillId="0" borderId="34" xfId="0" applyNumberFormat="1" applyFont="1" applyBorder="1" applyAlignment="1">
      <alignment vertical="center" wrapText="1"/>
    </xf>
    <xf numFmtId="0" fontId="19" fillId="0" borderId="35" xfId="0" applyNumberFormat="1" applyFont="1" applyBorder="1" applyAlignment="1">
      <alignment vertical="center" wrapText="1"/>
    </xf>
    <xf numFmtId="0" fontId="36" fillId="0" borderId="23" xfId="0" applyFont="1" applyBorder="1" applyAlignment="1">
      <alignment horizontal="center" vertical="center" wrapText="1"/>
    </xf>
    <xf numFmtId="0" fontId="19" fillId="34" borderId="10" xfId="0" applyNumberFormat="1" applyFont="1" applyFill="1" applyBorder="1" applyAlignment="1">
      <alignment horizontal="center" vertical="top" wrapText="1"/>
    </xf>
    <xf numFmtId="0" fontId="19" fillId="0" borderId="10" xfId="0" applyNumberFormat="1" applyFont="1" applyBorder="1" applyAlignment="1">
      <alignment horizontal="center" vertical="top"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30">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s>
  <tableStyles count="0" defaultTableStyle="TableStyleMedium2" defaultPivotStyle="PivotStyleLight16"/>
  <colors>
    <mruColors>
      <color rgb="FF396497"/>
      <color rgb="FF407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REAPROBACI&#211;N"/><Relationship Id="rId2" Type="http://schemas.openxmlformats.org/officeDocument/2006/relationships/hyperlink" Target="#ANULACI&#211;N"/><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hyperlink" Target="#Voto!A1"/><Relationship Id="rId7"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hyperlink" Target="#Listado!A1"/><Relationship Id="rId6" Type="http://schemas.openxmlformats.org/officeDocument/2006/relationships/hyperlink" Target="https://ecollection.icontec.org/" TargetMode="External"/><Relationship Id="rId5" Type="http://schemas.microsoft.com/office/2007/relationships/hdphoto" Target="../media/hdphoto1.wdp"/><Relationship Id="rId10" Type="http://schemas.openxmlformats.org/officeDocument/2006/relationships/image" Target="../media/image6.png"/><Relationship Id="rId4" Type="http://schemas.openxmlformats.org/officeDocument/2006/relationships/image" Target="../media/image3.jpe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Instrucciones!A1"/></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0</xdr:colOff>
      <xdr:row>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14300" y="95250"/>
          <a:ext cx="5638800" cy="88582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114299</xdr:colOff>
      <xdr:row>1</xdr:row>
      <xdr:rowOff>0</xdr:rowOff>
    </xdr:from>
    <xdr:to>
      <xdr:col>9</xdr:col>
      <xdr:colOff>114299</xdr:colOff>
      <xdr:row>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10</xdr:col>
      <xdr:colOff>0</xdr:colOff>
      <xdr:row>7</xdr:row>
      <xdr:rowOff>0</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114300" y="1076325"/>
          <a:ext cx="9134475" cy="20955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9</xdr:col>
      <xdr:colOff>0</xdr:colOff>
      <xdr:row>9</xdr:row>
      <xdr:rowOff>0</xdr:rowOff>
    </xdr:to>
    <xdr:sp macro="" textlink="">
      <xdr:nvSpPr>
        <xdr:cNvPr id="5" name="AutoShape 78">
          <a:extLst>
            <a:ext uri="{FF2B5EF4-FFF2-40B4-BE49-F238E27FC236}">
              <a16:creationId xmlns:a16="http://schemas.microsoft.com/office/drawing/2014/main" id="{00000000-0008-0000-0000-00000500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9</xdr:col>
      <xdr:colOff>0</xdr:colOff>
      <xdr:row>11</xdr:row>
      <xdr:rowOff>0</xdr:rowOff>
    </xdr:to>
    <xdr:sp macro="" textlink="">
      <xdr:nvSpPr>
        <xdr:cNvPr id="6" name="AutoShape 79">
          <a:extLst>
            <a:ext uri="{FF2B5EF4-FFF2-40B4-BE49-F238E27FC236}">
              <a16:creationId xmlns:a16="http://schemas.microsoft.com/office/drawing/2014/main" id="{00000000-0008-0000-0000-00000600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9</xdr:col>
      <xdr:colOff>0</xdr:colOff>
      <xdr:row>13</xdr:row>
      <xdr:rowOff>0</xdr:rowOff>
    </xdr:to>
    <xdr:sp macro="" textlink="">
      <xdr:nvSpPr>
        <xdr:cNvPr id="7" name="AutoShape 81">
          <a:extLst>
            <a:ext uri="{FF2B5EF4-FFF2-40B4-BE49-F238E27FC236}">
              <a16:creationId xmlns:a16="http://schemas.microsoft.com/office/drawing/2014/main" id="{00000000-0008-0000-0000-00000700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2609850</xdr:colOff>
      <xdr:row>2</xdr:row>
      <xdr:rowOff>0</xdr:rowOff>
    </xdr:from>
    <xdr:to>
      <xdr:col>8</xdr:col>
      <xdr:colOff>3362325</xdr:colOff>
      <xdr:row>3</xdr:row>
      <xdr:rowOff>619125</xdr:rowOff>
    </xdr:to>
    <xdr:pic>
      <xdr:nvPicPr>
        <xdr:cNvPr id="8" name="Imagen 1" descr="Icon-logo-df.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42875"/>
          <a:ext cx="752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14</xdr:row>
      <xdr:rowOff>0</xdr:rowOff>
    </xdr:from>
    <xdr:to>
      <xdr:col>8</xdr:col>
      <xdr:colOff>1</xdr:colOff>
      <xdr:row>17</xdr:row>
      <xdr:rowOff>0</xdr:rowOff>
    </xdr:to>
    <xdr:sp macro="" textlink="">
      <xdr:nvSpPr>
        <xdr:cNvPr id="9" name="AutoShape 58">
          <a:extLst>
            <a:ext uri="{FF2B5EF4-FFF2-40B4-BE49-F238E27FC236}">
              <a16:creationId xmlns:a16="http://schemas.microsoft.com/office/drawing/2014/main" id="{00000000-0008-0000-0000-000009000000}"/>
            </a:ext>
          </a:extLst>
        </xdr:cNvPr>
        <xdr:cNvSpPr>
          <a:spLocks noChangeArrowheads="1"/>
        </xdr:cNvSpPr>
      </xdr:nvSpPr>
      <xdr:spPr bwMode="auto">
        <a:xfrm>
          <a:off x="114301" y="2266950"/>
          <a:ext cx="5638800" cy="4667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000-00000A000000}"/>
            </a:ext>
          </a:extLst>
        </xdr:cNvPr>
        <xdr:cNvGrpSpPr>
          <a:grpSpLocks/>
        </xdr:cNvGrpSpPr>
      </xdr:nvGrpSpPr>
      <xdr:grpSpPr bwMode="auto">
        <a:xfrm>
          <a:off x="647700" y="2419350"/>
          <a:ext cx="1162050" cy="238125"/>
          <a:chOff x="5057775" y="4016503"/>
          <a:chExt cx="889977" cy="276224"/>
        </a:xfrm>
      </xdr:grpSpPr>
      <xdr:sp macro="" textlink="">
        <xdr:nvSpPr>
          <xdr:cNvPr id="11" name="Oval 156">
            <a:extLst>
              <a:ext uri="{FF2B5EF4-FFF2-40B4-BE49-F238E27FC236}">
                <a16:creationId xmlns:a16="http://schemas.microsoft.com/office/drawing/2014/main" id="{00000000-0008-0000-00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000-00000D000000}"/>
            </a:ext>
          </a:extLst>
        </xdr:cNvPr>
        <xdr:cNvGrpSpPr>
          <a:grpSpLocks/>
        </xdr:cNvGrpSpPr>
      </xdr:nvGrpSpPr>
      <xdr:grpSpPr bwMode="auto">
        <a:xfrm>
          <a:off x="2333623" y="2419350"/>
          <a:ext cx="1228727" cy="238125"/>
          <a:chOff x="5057775" y="4016503"/>
          <a:chExt cx="1022112" cy="276224"/>
        </a:xfrm>
      </xdr:grpSpPr>
      <xdr:sp macro="" textlink="">
        <xdr:nvSpPr>
          <xdr:cNvPr id="14" name="Oval 156">
            <a:extLst>
              <a:ext uri="{FF2B5EF4-FFF2-40B4-BE49-F238E27FC236}">
                <a16:creationId xmlns:a16="http://schemas.microsoft.com/office/drawing/2014/main" id="{00000000-0008-0000-00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0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6</xdr:col>
      <xdr:colOff>1114425</xdr:colOff>
      <xdr:row>15</xdr:row>
      <xdr:rowOff>180975</xdr:rowOff>
    </xdr:to>
    <xdr:grpSp>
      <xdr:nvGrpSpPr>
        <xdr:cNvPr id="16" name="565 Grupo">
          <a:extLst>
            <a:ext uri="{FF2B5EF4-FFF2-40B4-BE49-F238E27FC236}">
              <a16:creationId xmlns:a16="http://schemas.microsoft.com/office/drawing/2014/main" id="{00000000-0008-0000-0000-000010000000}"/>
            </a:ext>
          </a:extLst>
        </xdr:cNvPr>
        <xdr:cNvGrpSpPr>
          <a:grpSpLocks/>
        </xdr:cNvGrpSpPr>
      </xdr:nvGrpSpPr>
      <xdr:grpSpPr bwMode="auto">
        <a:xfrm>
          <a:off x="4295775" y="2419350"/>
          <a:ext cx="1076325" cy="238125"/>
          <a:chOff x="5036713" y="4016503"/>
          <a:chExt cx="879255" cy="276224"/>
        </a:xfrm>
      </xdr:grpSpPr>
      <xdr:sp macro="" textlink="">
        <xdr:nvSpPr>
          <xdr:cNvPr id="17" name="Oval 156">
            <a:extLst>
              <a:ext uri="{FF2B5EF4-FFF2-40B4-BE49-F238E27FC236}">
                <a16:creationId xmlns:a16="http://schemas.microsoft.com/office/drawing/2014/main" id="{00000000-0008-0000-00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0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6</xdr:col>
      <xdr:colOff>431913</xdr:colOff>
      <xdr:row>19</xdr:row>
      <xdr:rowOff>38100</xdr:rowOff>
    </xdr:to>
    <xdr:grpSp>
      <xdr:nvGrpSpPr>
        <xdr:cNvPr id="19" name="255 Grupo">
          <a:extLst>
            <a:ext uri="{FF2B5EF4-FFF2-40B4-BE49-F238E27FC236}">
              <a16:creationId xmlns:a16="http://schemas.microsoft.com/office/drawing/2014/main" id="{00000000-0008-0000-0000-000013000000}"/>
            </a:ext>
          </a:extLst>
        </xdr:cNvPr>
        <xdr:cNvGrpSpPr>
          <a:grpSpLocks/>
        </xdr:cNvGrpSpPr>
      </xdr:nvGrpSpPr>
      <xdr:grpSpPr bwMode="auto">
        <a:xfrm>
          <a:off x="4276725" y="2886075"/>
          <a:ext cx="412863" cy="247650"/>
          <a:chOff x="5021310" y="4038601"/>
          <a:chExt cx="382872" cy="276224"/>
        </a:xfrm>
        <a:noFill/>
      </xdr:grpSpPr>
      <xdr:sp macro="" textlink="">
        <xdr:nvSpPr>
          <xdr:cNvPr id="20" name="Oval 156">
            <a:extLst>
              <a:ext uri="{FF2B5EF4-FFF2-40B4-BE49-F238E27FC236}">
                <a16:creationId xmlns:a16="http://schemas.microsoft.com/office/drawing/2014/main" id="{00000000-0008-0000-0000-000014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1" name="20 CuadroTexto">
            <a:extLst>
              <a:ext uri="{FF2B5EF4-FFF2-40B4-BE49-F238E27FC236}">
                <a16:creationId xmlns:a16="http://schemas.microsoft.com/office/drawing/2014/main" id="{00000000-0008-0000-0000-000015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6</xdr:col>
      <xdr:colOff>552450</xdr:colOff>
      <xdr:row>17</xdr:row>
      <xdr:rowOff>152400</xdr:rowOff>
    </xdr:from>
    <xdr:to>
      <xdr:col>6</xdr:col>
      <xdr:colOff>965313</xdr:colOff>
      <xdr:row>19</xdr:row>
      <xdr:rowOff>38100</xdr:rowOff>
    </xdr:to>
    <xdr:grpSp>
      <xdr:nvGrpSpPr>
        <xdr:cNvPr id="22" name="255 Grupo">
          <a:extLst>
            <a:ext uri="{FF2B5EF4-FFF2-40B4-BE49-F238E27FC236}">
              <a16:creationId xmlns:a16="http://schemas.microsoft.com/office/drawing/2014/main" id="{00000000-0008-0000-0000-000016000000}"/>
            </a:ext>
          </a:extLst>
        </xdr:cNvPr>
        <xdr:cNvGrpSpPr>
          <a:grpSpLocks/>
        </xdr:cNvGrpSpPr>
      </xdr:nvGrpSpPr>
      <xdr:grpSpPr bwMode="auto">
        <a:xfrm>
          <a:off x="4810125" y="2886075"/>
          <a:ext cx="412863" cy="247650"/>
          <a:chOff x="5021310" y="4038601"/>
          <a:chExt cx="382872" cy="276224"/>
        </a:xfrm>
        <a:noFill/>
      </xdr:grpSpPr>
      <xdr:sp macro="" textlink="">
        <xdr:nvSpPr>
          <xdr:cNvPr id="23" name="Oval 156">
            <a:extLst>
              <a:ext uri="{FF2B5EF4-FFF2-40B4-BE49-F238E27FC236}">
                <a16:creationId xmlns:a16="http://schemas.microsoft.com/office/drawing/2014/main" id="{00000000-0008-0000-0000-000017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4" name="23 CuadroTexto">
            <a:extLst>
              <a:ext uri="{FF2B5EF4-FFF2-40B4-BE49-F238E27FC236}">
                <a16:creationId xmlns:a16="http://schemas.microsoft.com/office/drawing/2014/main" id="{00000000-0008-0000-0000-000018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6</xdr:col>
      <xdr:colOff>1019175</xdr:colOff>
      <xdr:row>17</xdr:row>
      <xdr:rowOff>152400</xdr:rowOff>
    </xdr:from>
    <xdr:to>
      <xdr:col>7</xdr:col>
      <xdr:colOff>50913</xdr:colOff>
      <xdr:row>19</xdr:row>
      <xdr:rowOff>38100</xdr:rowOff>
    </xdr:to>
    <xdr:grpSp>
      <xdr:nvGrpSpPr>
        <xdr:cNvPr id="25" name="255 Grupo">
          <a:extLst>
            <a:ext uri="{FF2B5EF4-FFF2-40B4-BE49-F238E27FC236}">
              <a16:creationId xmlns:a16="http://schemas.microsoft.com/office/drawing/2014/main" id="{00000000-0008-0000-0000-000019000000}"/>
            </a:ext>
          </a:extLst>
        </xdr:cNvPr>
        <xdr:cNvGrpSpPr>
          <a:grpSpLocks/>
        </xdr:cNvGrpSpPr>
      </xdr:nvGrpSpPr>
      <xdr:grpSpPr bwMode="auto">
        <a:xfrm>
          <a:off x="5276850" y="2886075"/>
          <a:ext cx="412863" cy="247650"/>
          <a:chOff x="5021310" y="4038601"/>
          <a:chExt cx="382872" cy="276224"/>
        </a:xfrm>
        <a:noFill/>
      </xdr:grpSpPr>
      <xdr:sp macro="" textlink="">
        <xdr:nvSpPr>
          <xdr:cNvPr id="26" name="Oval 156">
            <a:extLst>
              <a:ext uri="{FF2B5EF4-FFF2-40B4-BE49-F238E27FC236}">
                <a16:creationId xmlns:a16="http://schemas.microsoft.com/office/drawing/2014/main" id="{00000000-0008-0000-0000-00001A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7" name="26 CuadroTexto">
            <a:extLst>
              <a:ext uri="{FF2B5EF4-FFF2-40B4-BE49-F238E27FC236}">
                <a16:creationId xmlns:a16="http://schemas.microsoft.com/office/drawing/2014/main" id="{00000000-0008-0000-0000-00001B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8</xdr:col>
      <xdr:colOff>3105150</xdr:colOff>
      <xdr:row>60</xdr:row>
      <xdr:rowOff>57150</xdr:rowOff>
    </xdr:from>
    <xdr:to>
      <xdr:col>8</xdr:col>
      <xdr:colOff>3352800</xdr:colOff>
      <xdr:row>60</xdr:row>
      <xdr:rowOff>161925</xdr:rowOff>
    </xdr:to>
    <xdr:sp macro="" textlink="">
      <xdr:nvSpPr>
        <xdr:cNvPr id="3661" name="3660 Flecha izquierda">
          <a:hlinkClick xmlns:r="http://schemas.openxmlformats.org/officeDocument/2006/relationships" r:id="rId2"/>
          <a:extLst>
            <a:ext uri="{FF2B5EF4-FFF2-40B4-BE49-F238E27FC236}">
              <a16:creationId xmlns:a16="http://schemas.microsoft.com/office/drawing/2014/main" id="{00000000-0008-0000-0000-00004D0E0000}"/>
            </a:ext>
          </a:extLst>
        </xdr:cNvPr>
        <xdr:cNvSpPr/>
      </xdr:nvSpPr>
      <xdr:spPr>
        <a:xfrm>
          <a:off x="8858250" y="124015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68</xdr:row>
      <xdr:rowOff>57150</xdr:rowOff>
    </xdr:from>
    <xdr:to>
      <xdr:col>8</xdr:col>
      <xdr:colOff>3352800</xdr:colOff>
      <xdr:row>68</xdr:row>
      <xdr:rowOff>161925</xdr:rowOff>
    </xdr:to>
    <xdr:sp macro="" textlink="">
      <xdr:nvSpPr>
        <xdr:cNvPr id="3662" name="3661 Flecha izquierda">
          <a:hlinkClick xmlns:r="http://schemas.openxmlformats.org/officeDocument/2006/relationships" r:id="rId2"/>
          <a:extLst>
            <a:ext uri="{FF2B5EF4-FFF2-40B4-BE49-F238E27FC236}">
              <a16:creationId xmlns:a16="http://schemas.microsoft.com/office/drawing/2014/main" id="{00000000-0008-0000-0000-00004E0E0000}"/>
            </a:ext>
          </a:extLst>
        </xdr:cNvPr>
        <xdr:cNvSpPr/>
      </xdr:nvSpPr>
      <xdr:spPr>
        <a:xfrm>
          <a:off x="8858250" y="14963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46</xdr:row>
      <xdr:rowOff>57150</xdr:rowOff>
    </xdr:from>
    <xdr:to>
      <xdr:col>8</xdr:col>
      <xdr:colOff>3352800</xdr:colOff>
      <xdr:row>46</xdr:row>
      <xdr:rowOff>161925</xdr:rowOff>
    </xdr:to>
    <xdr:sp macro="" textlink="">
      <xdr:nvSpPr>
        <xdr:cNvPr id="3663" name="3662 Flecha izquierda">
          <a:hlinkClick xmlns:r="http://schemas.openxmlformats.org/officeDocument/2006/relationships" r:id="rId2"/>
          <a:extLst>
            <a:ext uri="{FF2B5EF4-FFF2-40B4-BE49-F238E27FC236}">
              <a16:creationId xmlns:a16="http://schemas.microsoft.com/office/drawing/2014/main" id="{00000000-0008-0000-0000-00004F0E0000}"/>
            </a:ext>
          </a:extLst>
        </xdr:cNvPr>
        <xdr:cNvSpPr/>
      </xdr:nvSpPr>
      <xdr:spPr>
        <a:xfrm>
          <a:off x="8858250" y="8067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70</xdr:row>
      <xdr:rowOff>57150</xdr:rowOff>
    </xdr:from>
    <xdr:to>
      <xdr:col>8</xdr:col>
      <xdr:colOff>3352800</xdr:colOff>
      <xdr:row>70</xdr:row>
      <xdr:rowOff>161925</xdr:rowOff>
    </xdr:to>
    <xdr:sp macro="" textlink="">
      <xdr:nvSpPr>
        <xdr:cNvPr id="3664" name="3663 Flecha izquierda">
          <a:hlinkClick xmlns:r="http://schemas.openxmlformats.org/officeDocument/2006/relationships" r:id="rId2"/>
          <a:extLst>
            <a:ext uri="{FF2B5EF4-FFF2-40B4-BE49-F238E27FC236}">
              <a16:creationId xmlns:a16="http://schemas.microsoft.com/office/drawing/2014/main" id="{00000000-0008-0000-0000-0000500E0000}"/>
            </a:ext>
          </a:extLst>
        </xdr:cNvPr>
        <xdr:cNvSpPr/>
      </xdr:nvSpPr>
      <xdr:spPr>
        <a:xfrm>
          <a:off x="8858250" y="154114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75</xdr:row>
      <xdr:rowOff>57150</xdr:rowOff>
    </xdr:from>
    <xdr:to>
      <xdr:col>8</xdr:col>
      <xdr:colOff>3352800</xdr:colOff>
      <xdr:row>75</xdr:row>
      <xdr:rowOff>161925</xdr:rowOff>
    </xdr:to>
    <xdr:sp macro="" textlink="">
      <xdr:nvSpPr>
        <xdr:cNvPr id="3665" name="3664 Flecha izquierda">
          <a:hlinkClick xmlns:r="http://schemas.openxmlformats.org/officeDocument/2006/relationships" r:id="rId2"/>
          <a:extLst>
            <a:ext uri="{FF2B5EF4-FFF2-40B4-BE49-F238E27FC236}">
              <a16:creationId xmlns:a16="http://schemas.microsoft.com/office/drawing/2014/main" id="{00000000-0008-0000-0000-0000510E0000}"/>
            </a:ext>
          </a:extLst>
        </xdr:cNvPr>
        <xdr:cNvSpPr/>
      </xdr:nvSpPr>
      <xdr:spPr>
        <a:xfrm>
          <a:off x="8858250" y="17230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77</xdr:row>
      <xdr:rowOff>57150</xdr:rowOff>
    </xdr:from>
    <xdr:to>
      <xdr:col>8</xdr:col>
      <xdr:colOff>3352800</xdr:colOff>
      <xdr:row>77</xdr:row>
      <xdr:rowOff>161925</xdr:rowOff>
    </xdr:to>
    <xdr:sp macro="" textlink="">
      <xdr:nvSpPr>
        <xdr:cNvPr id="3666" name="3665 Flecha izquierda">
          <a:hlinkClick xmlns:r="http://schemas.openxmlformats.org/officeDocument/2006/relationships" r:id="rId2"/>
          <a:extLst>
            <a:ext uri="{FF2B5EF4-FFF2-40B4-BE49-F238E27FC236}">
              <a16:creationId xmlns:a16="http://schemas.microsoft.com/office/drawing/2014/main" id="{00000000-0008-0000-0000-0000520E0000}"/>
            </a:ext>
          </a:extLst>
        </xdr:cNvPr>
        <xdr:cNvSpPr/>
      </xdr:nvSpPr>
      <xdr:spPr>
        <a:xfrm>
          <a:off x="8858250" y="17754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81</xdr:row>
      <xdr:rowOff>57150</xdr:rowOff>
    </xdr:from>
    <xdr:to>
      <xdr:col>8</xdr:col>
      <xdr:colOff>3352800</xdr:colOff>
      <xdr:row>81</xdr:row>
      <xdr:rowOff>161925</xdr:rowOff>
    </xdr:to>
    <xdr:sp macro="" textlink="">
      <xdr:nvSpPr>
        <xdr:cNvPr id="3667" name="3666 Flecha izquierda">
          <a:hlinkClick xmlns:r="http://schemas.openxmlformats.org/officeDocument/2006/relationships" r:id="rId2"/>
          <a:extLst>
            <a:ext uri="{FF2B5EF4-FFF2-40B4-BE49-F238E27FC236}">
              <a16:creationId xmlns:a16="http://schemas.microsoft.com/office/drawing/2014/main" id="{00000000-0008-0000-0000-0000530E0000}"/>
            </a:ext>
          </a:extLst>
        </xdr:cNvPr>
        <xdr:cNvSpPr/>
      </xdr:nvSpPr>
      <xdr:spPr>
        <a:xfrm>
          <a:off x="8858250" y="19411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108</xdr:row>
      <xdr:rowOff>57150</xdr:rowOff>
    </xdr:from>
    <xdr:to>
      <xdr:col>8</xdr:col>
      <xdr:colOff>3352800</xdr:colOff>
      <xdr:row>108</xdr:row>
      <xdr:rowOff>161925</xdr:rowOff>
    </xdr:to>
    <xdr:sp macro="" textlink="">
      <xdr:nvSpPr>
        <xdr:cNvPr id="3668" name="3667 Flecha izquierda">
          <a:hlinkClick xmlns:r="http://schemas.openxmlformats.org/officeDocument/2006/relationships" r:id="rId2"/>
          <a:extLst>
            <a:ext uri="{FF2B5EF4-FFF2-40B4-BE49-F238E27FC236}">
              <a16:creationId xmlns:a16="http://schemas.microsoft.com/office/drawing/2014/main" id="{00000000-0008-0000-0000-0000540E0000}"/>
            </a:ext>
          </a:extLst>
        </xdr:cNvPr>
        <xdr:cNvSpPr/>
      </xdr:nvSpPr>
      <xdr:spPr>
        <a:xfrm>
          <a:off x="8858250" y="30956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117</xdr:row>
      <xdr:rowOff>57150</xdr:rowOff>
    </xdr:from>
    <xdr:to>
      <xdr:col>8</xdr:col>
      <xdr:colOff>3352800</xdr:colOff>
      <xdr:row>117</xdr:row>
      <xdr:rowOff>161925</xdr:rowOff>
    </xdr:to>
    <xdr:sp macro="" textlink="">
      <xdr:nvSpPr>
        <xdr:cNvPr id="3669" name="3668 Flecha izquierda">
          <a:hlinkClick xmlns:r="http://schemas.openxmlformats.org/officeDocument/2006/relationships" r:id="rId2"/>
          <a:extLst>
            <a:ext uri="{FF2B5EF4-FFF2-40B4-BE49-F238E27FC236}">
              <a16:creationId xmlns:a16="http://schemas.microsoft.com/office/drawing/2014/main" id="{00000000-0008-0000-0000-0000550E0000}"/>
            </a:ext>
          </a:extLst>
        </xdr:cNvPr>
        <xdr:cNvSpPr/>
      </xdr:nvSpPr>
      <xdr:spPr>
        <a:xfrm>
          <a:off x="8858250" y="345567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123</xdr:row>
      <xdr:rowOff>57150</xdr:rowOff>
    </xdr:from>
    <xdr:to>
      <xdr:col>8</xdr:col>
      <xdr:colOff>3352800</xdr:colOff>
      <xdr:row>123</xdr:row>
      <xdr:rowOff>161925</xdr:rowOff>
    </xdr:to>
    <xdr:sp macro="" textlink="">
      <xdr:nvSpPr>
        <xdr:cNvPr id="3670" name="3669 Flecha izquierda">
          <a:hlinkClick xmlns:r="http://schemas.openxmlformats.org/officeDocument/2006/relationships" r:id="rId2"/>
          <a:extLst>
            <a:ext uri="{FF2B5EF4-FFF2-40B4-BE49-F238E27FC236}">
              <a16:creationId xmlns:a16="http://schemas.microsoft.com/office/drawing/2014/main" id="{00000000-0008-0000-0000-0000560E0000}"/>
            </a:ext>
          </a:extLst>
        </xdr:cNvPr>
        <xdr:cNvSpPr/>
      </xdr:nvSpPr>
      <xdr:spPr>
        <a:xfrm>
          <a:off x="8858250" y="36547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125</xdr:row>
      <xdr:rowOff>57150</xdr:rowOff>
    </xdr:from>
    <xdr:to>
      <xdr:col>8</xdr:col>
      <xdr:colOff>3352800</xdr:colOff>
      <xdr:row>125</xdr:row>
      <xdr:rowOff>161925</xdr:rowOff>
    </xdr:to>
    <xdr:sp macro="" textlink="">
      <xdr:nvSpPr>
        <xdr:cNvPr id="3671" name="3670 Flecha izquierda">
          <a:hlinkClick xmlns:r="http://schemas.openxmlformats.org/officeDocument/2006/relationships" r:id="rId2"/>
          <a:extLst>
            <a:ext uri="{FF2B5EF4-FFF2-40B4-BE49-F238E27FC236}">
              <a16:creationId xmlns:a16="http://schemas.microsoft.com/office/drawing/2014/main" id="{00000000-0008-0000-0000-0000570E0000}"/>
            </a:ext>
          </a:extLst>
        </xdr:cNvPr>
        <xdr:cNvSpPr/>
      </xdr:nvSpPr>
      <xdr:spPr>
        <a:xfrm>
          <a:off x="8858250" y="370713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127</xdr:row>
      <xdr:rowOff>57150</xdr:rowOff>
    </xdr:from>
    <xdr:to>
      <xdr:col>8</xdr:col>
      <xdr:colOff>3352800</xdr:colOff>
      <xdr:row>127</xdr:row>
      <xdr:rowOff>161925</xdr:rowOff>
    </xdr:to>
    <xdr:sp macro="" textlink="">
      <xdr:nvSpPr>
        <xdr:cNvPr id="3672" name="3671 Flecha izquierda">
          <a:hlinkClick xmlns:r="http://schemas.openxmlformats.org/officeDocument/2006/relationships" r:id="rId2"/>
          <a:extLst>
            <a:ext uri="{FF2B5EF4-FFF2-40B4-BE49-F238E27FC236}">
              <a16:creationId xmlns:a16="http://schemas.microsoft.com/office/drawing/2014/main" id="{00000000-0008-0000-0000-0000580E0000}"/>
            </a:ext>
          </a:extLst>
        </xdr:cNvPr>
        <xdr:cNvSpPr/>
      </xdr:nvSpPr>
      <xdr:spPr>
        <a:xfrm>
          <a:off x="8858250" y="377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131</xdr:row>
      <xdr:rowOff>57150</xdr:rowOff>
    </xdr:from>
    <xdr:to>
      <xdr:col>8</xdr:col>
      <xdr:colOff>3352800</xdr:colOff>
      <xdr:row>131</xdr:row>
      <xdr:rowOff>161925</xdr:rowOff>
    </xdr:to>
    <xdr:sp macro="" textlink="">
      <xdr:nvSpPr>
        <xdr:cNvPr id="3673" name="3672 Flecha izquierda">
          <a:hlinkClick xmlns:r="http://schemas.openxmlformats.org/officeDocument/2006/relationships" r:id="rId2"/>
          <a:extLst>
            <a:ext uri="{FF2B5EF4-FFF2-40B4-BE49-F238E27FC236}">
              <a16:creationId xmlns:a16="http://schemas.microsoft.com/office/drawing/2014/main" id="{00000000-0008-0000-0000-0000590E0000}"/>
            </a:ext>
          </a:extLst>
        </xdr:cNvPr>
        <xdr:cNvSpPr/>
      </xdr:nvSpPr>
      <xdr:spPr>
        <a:xfrm>
          <a:off x="8858250" y="38928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133</xdr:row>
      <xdr:rowOff>57150</xdr:rowOff>
    </xdr:from>
    <xdr:to>
      <xdr:col>8</xdr:col>
      <xdr:colOff>3352800</xdr:colOff>
      <xdr:row>133</xdr:row>
      <xdr:rowOff>161925</xdr:rowOff>
    </xdr:to>
    <xdr:sp macro="" textlink="">
      <xdr:nvSpPr>
        <xdr:cNvPr id="3674" name="3673 Flecha izquierda">
          <a:hlinkClick xmlns:r="http://schemas.openxmlformats.org/officeDocument/2006/relationships" r:id="rId2"/>
          <a:extLst>
            <a:ext uri="{FF2B5EF4-FFF2-40B4-BE49-F238E27FC236}">
              <a16:creationId xmlns:a16="http://schemas.microsoft.com/office/drawing/2014/main" id="{00000000-0008-0000-0000-00005A0E0000}"/>
            </a:ext>
          </a:extLst>
        </xdr:cNvPr>
        <xdr:cNvSpPr/>
      </xdr:nvSpPr>
      <xdr:spPr>
        <a:xfrm>
          <a:off x="8858250" y="396144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145</xdr:row>
      <xdr:rowOff>57150</xdr:rowOff>
    </xdr:from>
    <xdr:to>
      <xdr:col>8</xdr:col>
      <xdr:colOff>3352800</xdr:colOff>
      <xdr:row>145</xdr:row>
      <xdr:rowOff>161925</xdr:rowOff>
    </xdr:to>
    <xdr:sp macro="" textlink="">
      <xdr:nvSpPr>
        <xdr:cNvPr id="3675" name="3674 Flecha izquierda">
          <a:hlinkClick xmlns:r="http://schemas.openxmlformats.org/officeDocument/2006/relationships" r:id="rId2"/>
          <a:extLst>
            <a:ext uri="{FF2B5EF4-FFF2-40B4-BE49-F238E27FC236}">
              <a16:creationId xmlns:a16="http://schemas.microsoft.com/office/drawing/2014/main" id="{00000000-0008-0000-0000-00005B0E0000}"/>
            </a:ext>
          </a:extLst>
        </xdr:cNvPr>
        <xdr:cNvSpPr/>
      </xdr:nvSpPr>
      <xdr:spPr>
        <a:xfrm>
          <a:off x="8858250" y="433959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150</xdr:row>
      <xdr:rowOff>57150</xdr:rowOff>
    </xdr:from>
    <xdr:to>
      <xdr:col>8</xdr:col>
      <xdr:colOff>3352800</xdr:colOff>
      <xdr:row>150</xdr:row>
      <xdr:rowOff>161925</xdr:rowOff>
    </xdr:to>
    <xdr:sp macro="" textlink="">
      <xdr:nvSpPr>
        <xdr:cNvPr id="3676" name="3675 Flecha izquierda">
          <a:hlinkClick xmlns:r="http://schemas.openxmlformats.org/officeDocument/2006/relationships" r:id="rId2"/>
          <a:extLst>
            <a:ext uri="{FF2B5EF4-FFF2-40B4-BE49-F238E27FC236}">
              <a16:creationId xmlns:a16="http://schemas.microsoft.com/office/drawing/2014/main" id="{00000000-0008-0000-0000-00005C0E0000}"/>
            </a:ext>
          </a:extLst>
        </xdr:cNvPr>
        <xdr:cNvSpPr/>
      </xdr:nvSpPr>
      <xdr:spPr>
        <a:xfrm>
          <a:off x="8858250" y="44977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152</xdr:row>
      <xdr:rowOff>57150</xdr:rowOff>
    </xdr:from>
    <xdr:to>
      <xdr:col>8</xdr:col>
      <xdr:colOff>3352800</xdr:colOff>
      <xdr:row>152</xdr:row>
      <xdr:rowOff>161925</xdr:rowOff>
    </xdr:to>
    <xdr:sp macro="" textlink="">
      <xdr:nvSpPr>
        <xdr:cNvPr id="3677" name="3676 Flecha izquierda">
          <a:hlinkClick xmlns:r="http://schemas.openxmlformats.org/officeDocument/2006/relationships" r:id="rId2"/>
          <a:extLst>
            <a:ext uri="{FF2B5EF4-FFF2-40B4-BE49-F238E27FC236}">
              <a16:creationId xmlns:a16="http://schemas.microsoft.com/office/drawing/2014/main" id="{00000000-0008-0000-0000-00005D0E0000}"/>
            </a:ext>
          </a:extLst>
        </xdr:cNvPr>
        <xdr:cNvSpPr/>
      </xdr:nvSpPr>
      <xdr:spPr>
        <a:xfrm>
          <a:off x="8858250" y="45424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154</xdr:row>
      <xdr:rowOff>57150</xdr:rowOff>
    </xdr:from>
    <xdr:to>
      <xdr:col>8</xdr:col>
      <xdr:colOff>3352800</xdr:colOff>
      <xdr:row>154</xdr:row>
      <xdr:rowOff>161925</xdr:rowOff>
    </xdr:to>
    <xdr:sp macro="" textlink="">
      <xdr:nvSpPr>
        <xdr:cNvPr id="3678" name="3677 Flecha izquierda">
          <a:hlinkClick xmlns:r="http://schemas.openxmlformats.org/officeDocument/2006/relationships" r:id="rId2"/>
          <a:extLst>
            <a:ext uri="{FF2B5EF4-FFF2-40B4-BE49-F238E27FC236}">
              <a16:creationId xmlns:a16="http://schemas.microsoft.com/office/drawing/2014/main" id="{00000000-0008-0000-0000-00005E0E0000}"/>
            </a:ext>
          </a:extLst>
        </xdr:cNvPr>
        <xdr:cNvSpPr/>
      </xdr:nvSpPr>
      <xdr:spPr>
        <a:xfrm>
          <a:off x="8858250" y="458724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169</xdr:row>
      <xdr:rowOff>57150</xdr:rowOff>
    </xdr:from>
    <xdr:to>
      <xdr:col>8</xdr:col>
      <xdr:colOff>3352800</xdr:colOff>
      <xdr:row>169</xdr:row>
      <xdr:rowOff>161925</xdr:rowOff>
    </xdr:to>
    <xdr:sp macro="" textlink="">
      <xdr:nvSpPr>
        <xdr:cNvPr id="3679" name="3678 Flecha izquierda">
          <a:hlinkClick xmlns:r="http://schemas.openxmlformats.org/officeDocument/2006/relationships" r:id="rId2"/>
          <a:extLst>
            <a:ext uri="{FF2B5EF4-FFF2-40B4-BE49-F238E27FC236}">
              <a16:creationId xmlns:a16="http://schemas.microsoft.com/office/drawing/2014/main" id="{00000000-0008-0000-0000-00005F0E0000}"/>
            </a:ext>
          </a:extLst>
        </xdr:cNvPr>
        <xdr:cNvSpPr/>
      </xdr:nvSpPr>
      <xdr:spPr>
        <a:xfrm>
          <a:off x="8858250" y="51025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172</xdr:row>
      <xdr:rowOff>57150</xdr:rowOff>
    </xdr:from>
    <xdr:to>
      <xdr:col>8</xdr:col>
      <xdr:colOff>3352800</xdr:colOff>
      <xdr:row>172</xdr:row>
      <xdr:rowOff>161925</xdr:rowOff>
    </xdr:to>
    <xdr:sp macro="" textlink="">
      <xdr:nvSpPr>
        <xdr:cNvPr id="3680" name="3679 Flecha izquierda">
          <a:hlinkClick xmlns:r="http://schemas.openxmlformats.org/officeDocument/2006/relationships" r:id="rId2"/>
          <a:extLst>
            <a:ext uri="{FF2B5EF4-FFF2-40B4-BE49-F238E27FC236}">
              <a16:creationId xmlns:a16="http://schemas.microsoft.com/office/drawing/2014/main" id="{00000000-0008-0000-0000-0000600E0000}"/>
            </a:ext>
          </a:extLst>
        </xdr:cNvPr>
        <xdr:cNvSpPr/>
      </xdr:nvSpPr>
      <xdr:spPr>
        <a:xfrm>
          <a:off x="8858250" y="51796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178</xdr:row>
      <xdr:rowOff>57150</xdr:rowOff>
    </xdr:from>
    <xdr:to>
      <xdr:col>8</xdr:col>
      <xdr:colOff>3352800</xdr:colOff>
      <xdr:row>178</xdr:row>
      <xdr:rowOff>161925</xdr:rowOff>
    </xdr:to>
    <xdr:sp macro="" textlink="">
      <xdr:nvSpPr>
        <xdr:cNvPr id="3681" name="3680 Flecha izquierda">
          <a:hlinkClick xmlns:r="http://schemas.openxmlformats.org/officeDocument/2006/relationships" r:id="rId2"/>
          <a:extLst>
            <a:ext uri="{FF2B5EF4-FFF2-40B4-BE49-F238E27FC236}">
              <a16:creationId xmlns:a16="http://schemas.microsoft.com/office/drawing/2014/main" id="{00000000-0008-0000-0000-0000610E0000}"/>
            </a:ext>
          </a:extLst>
        </xdr:cNvPr>
        <xdr:cNvSpPr/>
      </xdr:nvSpPr>
      <xdr:spPr>
        <a:xfrm>
          <a:off x="8858250" y="53540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186</xdr:row>
      <xdr:rowOff>57150</xdr:rowOff>
    </xdr:from>
    <xdr:to>
      <xdr:col>8</xdr:col>
      <xdr:colOff>3352800</xdr:colOff>
      <xdr:row>186</xdr:row>
      <xdr:rowOff>161925</xdr:rowOff>
    </xdr:to>
    <xdr:sp macro="" textlink="">
      <xdr:nvSpPr>
        <xdr:cNvPr id="3682" name="3681 Flecha izquierda">
          <a:hlinkClick xmlns:r="http://schemas.openxmlformats.org/officeDocument/2006/relationships" r:id="rId2"/>
          <a:extLst>
            <a:ext uri="{FF2B5EF4-FFF2-40B4-BE49-F238E27FC236}">
              <a16:creationId xmlns:a16="http://schemas.microsoft.com/office/drawing/2014/main" id="{00000000-0008-0000-0000-0000620E0000}"/>
            </a:ext>
          </a:extLst>
        </xdr:cNvPr>
        <xdr:cNvSpPr/>
      </xdr:nvSpPr>
      <xdr:spPr>
        <a:xfrm>
          <a:off x="8858250" y="55930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189</xdr:row>
      <xdr:rowOff>57150</xdr:rowOff>
    </xdr:from>
    <xdr:to>
      <xdr:col>8</xdr:col>
      <xdr:colOff>3352800</xdr:colOff>
      <xdr:row>189</xdr:row>
      <xdr:rowOff>161925</xdr:rowOff>
    </xdr:to>
    <xdr:sp macro="" textlink="">
      <xdr:nvSpPr>
        <xdr:cNvPr id="3683" name="3682 Flecha izquierda">
          <a:hlinkClick xmlns:r="http://schemas.openxmlformats.org/officeDocument/2006/relationships" r:id="rId2"/>
          <a:extLst>
            <a:ext uri="{FF2B5EF4-FFF2-40B4-BE49-F238E27FC236}">
              <a16:creationId xmlns:a16="http://schemas.microsoft.com/office/drawing/2014/main" id="{00000000-0008-0000-0000-0000630E0000}"/>
            </a:ext>
          </a:extLst>
        </xdr:cNvPr>
        <xdr:cNvSpPr/>
      </xdr:nvSpPr>
      <xdr:spPr>
        <a:xfrm>
          <a:off x="8858250" y="56778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235</xdr:row>
      <xdr:rowOff>47625</xdr:rowOff>
    </xdr:from>
    <xdr:to>
      <xdr:col>8</xdr:col>
      <xdr:colOff>3352800</xdr:colOff>
      <xdr:row>235</xdr:row>
      <xdr:rowOff>152400</xdr:rowOff>
    </xdr:to>
    <xdr:sp macro="" textlink="">
      <xdr:nvSpPr>
        <xdr:cNvPr id="3684" name="3683 Flecha izquierda">
          <a:hlinkClick xmlns:r="http://schemas.openxmlformats.org/officeDocument/2006/relationships" r:id="rId3"/>
          <a:extLst>
            <a:ext uri="{FF2B5EF4-FFF2-40B4-BE49-F238E27FC236}">
              <a16:creationId xmlns:a16="http://schemas.microsoft.com/office/drawing/2014/main" id="{00000000-0008-0000-0000-0000640E0000}"/>
            </a:ext>
          </a:extLst>
        </xdr:cNvPr>
        <xdr:cNvSpPr/>
      </xdr:nvSpPr>
      <xdr:spPr>
        <a:xfrm>
          <a:off x="8858250" y="692181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237</xdr:row>
      <xdr:rowOff>47625</xdr:rowOff>
    </xdr:from>
    <xdr:to>
      <xdr:col>8</xdr:col>
      <xdr:colOff>3352800</xdr:colOff>
      <xdr:row>237</xdr:row>
      <xdr:rowOff>152400</xdr:rowOff>
    </xdr:to>
    <xdr:sp macro="" textlink="">
      <xdr:nvSpPr>
        <xdr:cNvPr id="3685" name="3684 Flecha izquierda">
          <a:hlinkClick xmlns:r="http://schemas.openxmlformats.org/officeDocument/2006/relationships" r:id="rId3"/>
          <a:extLst>
            <a:ext uri="{FF2B5EF4-FFF2-40B4-BE49-F238E27FC236}">
              <a16:creationId xmlns:a16="http://schemas.microsoft.com/office/drawing/2014/main" id="{00000000-0008-0000-0000-0000650E0000}"/>
            </a:ext>
          </a:extLst>
        </xdr:cNvPr>
        <xdr:cNvSpPr/>
      </xdr:nvSpPr>
      <xdr:spPr>
        <a:xfrm>
          <a:off x="8858250" y="69742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243</xdr:row>
      <xdr:rowOff>47625</xdr:rowOff>
    </xdr:from>
    <xdr:to>
      <xdr:col>8</xdr:col>
      <xdr:colOff>3352800</xdr:colOff>
      <xdr:row>243</xdr:row>
      <xdr:rowOff>152400</xdr:rowOff>
    </xdr:to>
    <xdr:sp macro="" textlink="">
      <xdr:nvSpPr>
        <xdr:cNvPr id="3686" name="3685 Flecha izquierda">
          <a:hlinkClick xmlns:r="http://schemas.openxmlformats.org/officeDocument/2006/relationships" r:id="rId3"/>
          <a:extLst>
            <a:ext uri="{FF2B5EF4-FFF2-40B4-BE49-F238E27FC236}">
              <a16:creationId xmlns:a16="http://schemas.microsoft.com/office/drawing/2014/main" id="{00000000-0008-0000-0000-0000660E0000}"/>
            </a:ext>
          </a:extLst>
        </xdr:cNvPr>
        <xdr:cNvSpPr/>
      </xdr:nvSpPr>
      <xdr:spPr>
        <a:xfrm>
          <a:off x="8858250" y="720566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247</xdr:row>
      <xdr:rowOff>47625</xdr:rowOff>
    </xdr:from>
    <xdr:to>
      <xdr:col>8</xdr:col>
      <xdr:colOff>3352800</xdr:colOff>
      <xdr:row>247</xdr:row>
      <xdr:rowOff>152400</xdr:rowOff>
    </xdr:to>
    <xdr:sp macro="" textlink="">
      <xdr:nvSpPr>
        <xdr:cNvPr id="3687" name="3686 Flecha izquierda">
          <a:hlinkClick xmlns:r="http://schemas.openxmlformats.org/officeDocument/2006/relationships" r:id="rId3"/>
          <a:extLst>
            <a:ext uri="{FF2B5EF4-FFF2-40B4-BE49-F238E27FC236}">
              <a16:creationId xmlns:a16="http://schemas.microsoft.com/office/drawing/2014/main" id="{00000000-0008-0000-0000-0000670E0000}"/>
            </a:ext>
          </a:extLst>
        </xdr:cNvPr>
        <xdr:cNvSpPr/>
      </xdr:nvSpPr>
      <xdr:spPr>
        <a:xfrm>
          <a:off x="8858250" y="74685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250</xdr:row>
      <xdr:rowOff>47625</xdr:rowOff>
    </xdr:from>
    <xdr:to>
      <xdr:col>8</xdr:col>
      <xdr:colOff>3352800</xdr:colOff>
      <xdr:row>250</xdr:row>
      <xdr:rowOff>152400</xdr:rowOff>
    </xdr:to>
    <xdr:sp macro="" textlink="">
      <xdr:nvSpPr>
        <xdr:cNvPr id="3688" name="3687 Flecha izquierda">
          <a:hlinkClick xmlns:r="http://schemas.openxmlformats.org/officeDocument/2006/relationships" r:id="rId3"/>
          <a:extLst>
            <a:ext uri="{FF2B5EF4-FFF2-40B4-BE49-F238E27FC236}">
              <a16:creationId xmlns:a16="http://schemas.microsoft.com/office/drawing/2014/main" id="{00000000-0008-0000-0000-0000680E0000}"/>
            </a:ext>
          </a:extLst>
        </xdr:cNvPr>
        <xdr:cNvSpPr/>
      </xdr:nvSpPr>
      <xdr:spPr>
        <a:xfrm>
          <a:off x="8858250" y="758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252</xdr:row>
      <xdr:rowOff>47625</xdr:rowOff>
    </xdr:from>
    <xdr:to>
      <xdr:col>8</xdr:col>
      <xdr:colOff>3352800</xdr:colOff>
      <xdr:row>252</xdr:row>
      <xdr:rowOff>152400</xdr:rowOff>
    </xdr:to>
    <xdr:sp macro="" textlink="">
      <xdr:nvSpPr>
        <xdr:cNvPr id="3689" name="3688 Flecha izquierda">
          <a:hlinkClick xmlns:r="http://schemas.openxmlformats.org/officeDocument/2006/relationships" r:id="rId3"/>
          <a:extLst>
            <a:ext uri="{FF2B5EF4-FFF2-40B4-BE49-F238E27FC236}">
              <a16:creationId xmlns:a16="http://schemas.microsoft.com/office/drawing/2014/main" id="{00000000-0008-0000-0000-0000690E0000}"/>
            </a:ext>
          </a:extLst>
        </xdr:cNvPr>
        <xdr:cNvSpPr/>
      </xdr:nvSpPr>
      <xdr:spPr>
        <a:xfrm>
          <a:off x="8858250" y="76304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302</xdr:row>
      <xdr:rowOff>47625</xdr:rowOff>
    </xdr:from>
    <xdr:to>
      <xdr:col>8</xdr:col>
      <xdr:colOff>3352800</xdr:colOff>
      <xdr:row>302</xdr:row>
      <xdr:rowOff>152400</xdr:rowOff>
    </xdr:to>
    <xdr:sp macro="" textlink="">
      <xdr:nvSpPr>
        <xdr:cNvPr id="3690" name="3689 Flecha izquierda">
          <a:hlinkClick xmlns:r="http://schemas.openxmlformats.org/officeDocument/2006/relationships" r:id="rId3"/>
          <a:extLst>
            <a:ext uri="{FF2B5EF4-FFF2-40B4-BE49-F238E27FC236}">
              <a16:creationId xmlns:a16="http://schemas.microsoft.com/office/drawing/2014/main" id="{00000000-0008-0000-0000-00006A0E0000}"/>
            </a:ext>
          </a:extLst>
        </xdr:cNvPr>
        <xdr:cNvSpPr/>
      </xdr:nvSpPr>
      <xdr:spPr>
        <a:xfrm>
          <a:off x="8858250" y="97736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310</xdr:row>
      <xdr:rowOff>47625</xdr:rowOff>
    </xdr:from>
    <xdr:to>
      <xdr:col>8</xdr:col>
      <xdr:colOff>3352800</xdr:colOff>
      <xdr:row>310</xdr:row>
      <xdr:rowOff>152400</xdr:rowOff>
    </xdr:to>
    <xdr:sp macro="" textlink="">
      <xdr:nvSpPr>
        <xdr:cNvPr id="3691" name="3690 Flecha izquierda">
          <a:hlinkClick xmlns:r="http://schemas.openxmlformats.org/officeDocument/2006/relationships" r:id="rId3"/>
          <a:extLst>
            <a:ext uri="{FF2B5EF4-FFF2-40B4-BE49-F238E27FC236}">
              <a16:creationId xmlns:a16="http://schemas.microsoft.com/office/drawing/2014/main" id="{00000000-0008-0000-0000-00006B0E0000}"/>
            </a:ext>
          </a:extLst>
        </xdr:cNvPr>
        <xdr:cNvSpPr/>
      </xdr:nvSpPr>
      <xdr:spPr>
        <a:xfrm>
          <a:off x="8858250" y="1005268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312</xdr:row>
      <xdr:rowOff>47625</xdr:rowOff>
    </xdr:from>
    <xdr:to>
      <xdr:col>8</xdr:col>
      <xdr:colOff>3352800</xdr:colOff>
      <xdr:row>312</xdr:row>
      <xdr:rowOff>152400</xdr:rowOff>
    </xdr:to>
    <xdr:sp macro="" textlink="">
      <xdr:nvSpPr>
        <xdr:cNvPr id="3692" name="3691 Flecha izquierda">
          <a:hlinkClick xmlns:r="http://schemas.openxmlformats.org/officeDocument/2006/relationships" r:id="rId3"/>
          <a:extLst>
            <a:ext uri="{FF2B5EF4-FFF2-40B4-BE49-F238E27FC236}">
              <a16:creationId xmlns:a16="http://schemas.microsoft.com/office/drawing/2014/main" id="{00000000-0008-0000-0000-00006C0E0000}"/>
            </a:ext>
          </a:extLst>
        </xdr:cNvPr>
        <xdr:cNvSpPr/>
      </xdr:nvSpPr>
      <xdr:spPr>
        <a:xfrm>
          <a:off x="8858250" y="1012126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314</xdr:row>
      <xdr:rowOff>47625</xdr:rowOff>
    </xdr:from>
    <xdr:to>
      <xdr:col>8</xdr:col>
      <xdr:colOff>3352800</xdr:colOff>
      <xdr:row>314</xdr:row>
      <xdr:rowOff>152400</xdr:rowOff>
    </xdr:to>
    <xdr:sp macro="" textlink="">
      <xdr:nvSpPr>
        <xdr:cNvPr id="3693" name="3692 Flecha izquierda">
          <a:hlinkClick xmlns:r="http://schemas.openxmlformats.org/officeDocument/2006/relationships" r:id="rId3"/>
          <a:extLst>
            <a:ext uri="{FF2B5EF4-FFF2-40B4-BE49-F238E27FC236}">
              <a16:creationId xmlns:a16="http://schemas.microsoft.com/office/drawing/2014/main" id="{00000000-0008-0000-0000-00006D0E0000}"/>
            </a:ext>
          </a:extLst>
        </xdr:cNvPr>
        <xdr:cNvSpPr/>
      </xdr:nvSpPr>
      <xdr:spPr>
        <a:xfrm>
          <a:off x="8858250" y="1020603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316</xdr:row>
      <xdr:rowOff>47625</xdr:rowOff>
    </xdr:from>
    <xdr:to>
      <xdr:col>8</xdr:col>
      <xdr:colOff>3352800</xdr:colOff>
      <xdr:row>316</xdr:row>
      <xdr:rowOff>152400</xdr:rowOff>
    </xdr:to>
    <xdr:sp macro="" textlink="">
      <xdr:nvSpPr>
        <xdr:cNvPr id="3694" name="3693 Flecha izquierda">
          <a:hlinkClick xmlns:r="http://schemas.openxmlformats.org/officeDocument/2006/relationships" r:id="rId3"/>
          <a:extLst>
            <a:ext uri="{FF2B5EF4-FFF2-40B4-BE49-F238E27FC236}">
              <a16:creationId xmlns:a16="http://schemas.microsoft.com/office/drawing/2014/main" id="{00000000-0008-0000-0000-00006E0E0000}"/>
            </a:ext>
          </a:extLst>
        </xdr:cNvPr>
        <xdr:cNvSpPr/>
      </xdr:nvSpPr>
      <xdr:spPr>
        <a:xfrm>
          <a:off x="8858250" y="102584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322</xdr:row>
      <xdr:rowOff>47625</xdr:rowOff>
    </xdr:from>
    <xdr:to>
      <xdr:col>8</xdr:col>
      <xdr:colOff>3352800</xdr:colOff>
      <xdr:row>322</xdr:row>
      <xdr:rowOff>152400</xdr:rowOff>
    </xdr:to>
    <xdr:sp macro="" textlink="">
      <xdr:nvSpPr>
        <xdr:cNvPr id="3695" name="3694 Flecha izquierda">
          <a:hlinkClick xmlns:r="http://schemas.openxmlformats.org/officeDocument/2006/relationships" r:id="rId3"/>
          <a:extLst>
            <a:ext uri="{FF2B5EF4-FFF2-40B4-BE49-F238E27FC236}">
              <a16:creationId xmlns:a16="http://schemas.microsoft.com/office/drawing/2014/main" id="{00000000-0008-0000-0000-00006F0E0000}"/>
            </a:ext>
          </a:extLst>
        </xdr:cNvPr>
        <xdr:cNvSpPr/>
      </xdr:nvSpPr>
      <xdr:spPr>
        <a:xfrm>
          <a:off x="8858250" y="1052131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325</xdr:row>
      <xdr:rowOff>47625</xdr:rowOff>
    </xdr:from>
    <xdr:to>
      <xdr:col>8</xdr:col>
      <xdr:colOff>3352800</xdr:colOff>
      <xdr:row>325</xdr:row>
      <xdr:rowOff>152400</xdr:rowOff>
    </xdr:to>
    <xdr:sp macro="" textlink="">
      <xdr:nvSpPr>
        <xdr:cNvPr id="3696" name="3695 Flecha izquierda">
          <a:hlinkClick xmlns:r="http://schemas.openxmlformats.org/officeDocument/2006/relationships" r:id="rId3"/>
          <a:extLst>
            <a:ext uri="{FF2B5EF4-FFF2-40B4-BE49-F238E27FC236}">
              <a16:creationId xmlns:a16="http://schemas.microsoft.com/office/drawing/2014/main" id="{00000000-0008-0000-0000-0000700E0000}"/>
            </a:ext>
          </a:extLst>
        </xdr:cNvPr>
        <xdr:cNvSpPr/>
      </xdr:nvSpPr>
      <xdr:spPr>
        <a:xfrm>
          <a:off x="8858250" y="106222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327</xdr:row>
      <xdr:rowOff>47625</xdr:rowOff>
    </xdr:from>
    <xdr:to>
      <xdr:col>8</xdr:col>
      <xdr:colOff>3352800</xdr:colOff>
      <xdr:row>327</xdr:row>
      <xdr:rowOff>152400</xdr:rowOff>
    </xdr:to>
    <xdr:sp macro="" textlink="">
      <xdr:nvSpPr>
        <xdr:cNvPr id="3697" name="3696 Flecha izquierda">
          <a:hlinkClick xmlns:r="http://schemas.openxmlformats.org/officeDocument/2006/relationships" r:id="rId3"/>
          <a:extLst>
            <a:ext uri="{FF2B5EF4-FFF2-40B4-BE49-F238E27FC236}">
              <a16:creationId xmlns:a16="http://schemas.microsoft.com/office/drawing/2014/main" id="{00000000-0008-0000-0000-0000710E0000}"/>
            </a:ext>
          </a:extLst>
        </xdr:cNvPr>
        <xdr:cNvSpPr/>
      </xdr:nvSpPr>
      <xdr:spPr>
        <a:xfrm>
          <a:off x="8858250" y="106908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330</xdr:row>
      <xdr:rowOff>47625</xdr:rowOff>
    </xdr:from>
    <xdr:to>
      <xdr:col>8</xdr:col>
      <xdr:colOff>3352800</xdr:colOff>
      <xdr:row>330</xdr:row>
      <xdr:rowOff>152400</xdr:rowOff>
    </xdr:to>
    <xdr:sp macro="" textlink="">
      <xdr:nvSpPr>
        <xdr:cNvPr id="3698" name="3697 Flecha izquierda">
          <a:hlinkClick xmlns:r="http://schemas.openxmlformats.org/officeDocument/2006/relationships" r:id="rId3"/>
          <a:extLst>
            <a:ext uri="{FF2B5EF4-FFF2-40B4-BE49-F238E27FC236}">
              <a16:creationId xmlns:a16="http://schemas.microsoft.com/office/drawing/2014/main" id="{00000000-0008-0000-0000-0000720E0000}"/>
            </a:ext>
          </a:extLst>
        </xdr:cNvPr>
        <xdr:cNvSpPr/>
      </xdr:nvSpPr>
      <xdr:spPr>
        <a:xfrm>
          <a:off x="8858250" y="108242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332</xdr:row>
      <xdr:rowOff>47625</xdr:rowOff>
    </xdr:from>
    <xdr:to>
      <xdr:col>8</xdr:col>
      <xdr:colOff>3352800</xdr:colOff>
      <xdr:row>332</xdr:row>
      <xdr:rowOff>152400</xdr:rowOff>
    </xdr:to>
    <xdr:sp macro="" textlink="">
      <xdr:nvSpPr>
        <xdr:cNvPr id="3699" name="3698 Flecha izquierda">
          <a:hlinkClick xmlns:r="http://schemas.openxmlformats.org/officeDocument/2006/relationships" r:id="rId3"/>
          <a:extLst>
            <a:ext uri="{FF2B5EF4-FFF2-40B4-BE49-F238E27FC236}">
              <a16:creationId xmlns:a16="http://schemas.microsoft.com/office/drawing/2014/main" id="{00000000-0008-0000-0000-0000730E0000}"/>
            </a:ext>
          </a:extLst>
        </xdr:cNvPr>
        <xdr:cNvSpPr/>
      </xdr:nvSpPr>
      <xdr:spPr>
        <a:xfrm>
          <a:off x="8858250" y="1087659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177246</xdr:colOff>
      <xdr:row>1</xdr:row>
      <xdr:rowOff>73211</xdr:rowOff>
    </xdr:from>
    <xdr:to>
      <xdr:col>7</xdr:col>
      <xdr:colOff>19050</xdr:colOff>
      <xdr:row>10</xdr:row>
      <xdr:rowOff>187452</xdr:rowOff>
    </xdr:to>
    <xdr:grpSp>
      <xdr:nvGrpSpPr>
        <xdr:cNvPr id="2" name="1 Grupo">
          <a:extLst>
            <a:ext uri="{FF2B5EF4-FFF2-40B4-BE49-F238E27FC236}">
              <a16:creationId xmlns:a16="http://schemas.microsoft.com/office/drawing/2014/main" id="{00000000-0008-0000-0100-000002000000}"/>
            </a:ext>
          </a:extLst>
        </xdr:cNvPr>
        <xdr:cNvGrpSpPr/>
      </xdr:nvGrpSpPr>
      <xdr:grpSpPr>
        <a:xfrm>
          <a:off x="177246" y="281029"/>
          <a:ext cx="4595645" cy="1984605"/>
          <a:chOff x="177246" y="282761"/>
          <a:chExt cx="4594779" cy="2000191"/>
        </a:xfrm>
      </xdr:grpSpPr>
      <xdr:pic>
        <xdr:nvPicPr>
          <xdr:cNvPr id="3" name="2 Image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654911" y="619127"/>
            <a:ext cx="1631214" cy="1663825"/>
          </a:xfrm>
          <a:prstGeom prst="rect">
            <a:avLst/>
          </a:prstGeom>
        </xdr:spPr>
      </xdr:pic>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100-000004000000}"/>
              </a:ext>
            </a:extLst>
          </xdr:cNvPr>
          <xdr:cNvSpPr txBox="1"/>
        </xdr:nvSpPr>
        <xdr:spPr>
          <a:xfrm>
            <a:off x="177246" y="282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3">
                    <a:lumMod val="50000"/>
                  </a:schemeClr>
                </a:solidFill>
                <a:latin typeface="Arial Narrow" panose="020B0606020202030204" pitchFamily="34" charset="0"/>
              </a:rPr>
              <a:t>LISTADO</a:t>
            </a:r>
            <a:r>
              <a:rPr lang="es-CO" sz="1400" b="1" baseline="0">
                <a:solidFill>
                  <a:schemeClr val="accent3">
                    <a:lumMod val="50000"/>
                  </a:schemeClr>
                </a:solidFill>
                <a:latin typeface="Arial Narrow" panose="020B0606020202030204" pitchFamily="34" charset="0"/>
              </a:rPr>
              <a:t> DE DOCUMENTOS PARA REAPROBACIÓN</a:t>
            </a:r>
            <a:endParaRPr lang="es-CO" sz="1400" b="1">
              <a:solidFill>
                <a:schemeClr val="accent3">
                  <a:lumMod val="50000"/>
                </a:schemeClr>
              </a:solidFill>
              <a:latin typeface="Arial Narrow" panose="020B0606020202030204" pitchFamily="34" charset="0"/>
            </a:endParaRPr>
          </a:p>
        </xdr:txBody>
      </xdr:sp>
    </xdr:grpSp>
    <xdr:clientData/>
  </xdr:twoCellAnchor>
  <xdr:twoCellAnchor>
    <xdr:from>
      <xdr:col>9</xdr:col>
      <xdr:colOff>628650</xdr:colOff>
      <xdr:row>1</xdr:row>
      <xdr:rowOff>76200</xdr:rowOff>
    </xdr:from>
    <xdr:to>
      <xdr:col>12</xdr:col>
      <xdr:colOff>142876</xdr:colOff>
      <xdr:row>10</xdr:row>
      <xdr:rowOff>142875</xdr:rowOff>
    </xdr:to>
    <xdr:grpSp>
      <xdr:nvGrpSpPr>
        <xdr:cNvPr id="5" name="4 Grupo">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6456218" y="284018"/>
          <a:ext cx="1800226" cy="1937039"/>
          <a:chOff x="447675" y="3267075"/>
          <a:chExt cx="1800226" cy="1952625"/>
        </a:xfrm>
      </xdr:grpSpPr>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400000"/>
                    </a14:imgEffect>
                  </a14:imgLayer>
                </a14:imgProps>
              </a:ext>
              <a:ext uri="{28A0092B-C50C-407E-A947-70E740481C1C}">
                <a14:useLocalDpi xmlns:a14="http://schemas.microsoft.com/office/drawing/2010/main" val="0"/>
              </a:ext>
            </a:extLst>
          </a:blip>
          <a:stretch>
            <a:fillRect/>
          </a:stretch>
        </xdr:blipFill>
        <xdr:spPr>
          <a:xfrm>
            <a:off x="581026" y="3695701"/>
            <a:ext cx="1523999" cy="1523999"/>
          </a:xfrm>
          <a:prstGeom prst="rect">
            <a:avLst/>
          </a:prstGeom>
        </xdr:spPr>
      </xdr:pic>
      <xdr:sp macro="" textlink="">
        <xdr:nvSpPr>
          <xdr:cNvPr id="7" name="6 CuadroTexto">
            <a:extLst>
              <a:ext uri="{FF2B5EF4-FFF2-40B4-BE49-F238E27FC236}">
                <a16:creationId xmlns:a16="http://schemas.microsoft.com/office/drawing/2014/main" id="{00000000-0008-0000-0100-000007000000}"/>
              </a:ext>
            </a:extLst>
          </xdr:cNvPr>
          <xdr:cNvSpPr txBox="1"/>
        </xdr:nvSpPr>
        <xdr:spPr>
          <a:xfrm>
            <a:off x="447675" y="3267075"/>
            <a:ext cx="1800226" cy="408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tx2">
                    <a:lumMod val="50000"/>
                  </a:schemeClr>
                </a:solidFill>
                <a:latin typeface="Arial Narrow" panose="020B0606020202030204" pitchFamily="34" charset="0"/>
              </a:rPr>
              <a:t>EMITIR CONCEPTO</a:t>
            </a:r>
          </a:p>
        </xdr:txBody>
      </xdr:sp>
    </xdr:grpSp>
    <xdr:clientData/>
  </xdr:twoCellAnchor>
  <xdr:twoCellAnchor>
    <xdr:from>
      <xdr:col>1</xdr:col>
      <xdr:colOff>0</xdr:colOff>
      <xdr:row>1</xdr:row>
      <xdr:rowOff>1</xdr:rowOff>
    </xdr:from>
    <xdr:to>
      <xdr:col>7</xdr:col>
      <xdr:colOff>0</xdr:colOff>
      <xdr:row>13</xdr:row>
      <xdr:rowOff>1</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180975" y="209551"/>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0</xdr:colOff>
      <xdr:row>1</xdr:row>
      <xdr:rowOff>0</xdr:rowOff>
    </xdr:from>
    <xdr:to>
      <xdr:col>14</xdr:col>
      <xdr:colOff>0</xdr:colOff>
      <xdr:row>13</xdr:row>
      <xdr:rowOff>0</xdr:rowOff>
    </xdr:to>
    <xdr:sp macro="" textlink="">
      <xdr:nvSpPr>
        <xdr:cNvPr id="9" name="8 Rectángulo redondeado">
          <a:extLst>
            <a:ext uri="{FF2B5EF4-FFF2-40B4-BE49-F238E27FC236}">
              <a16:creationId xmlns:a16="http://schemas.microsoft.com/office/drawing/2014/main" id="{00000000-0008-0000-0100-000009000000}"/>
            </a:ext>
          </a:extLst>
        </xdr:cNvPr>
        <xdr:cNvSpPr/>
      </xdr:nvSpPr>
      <xdr:spPr>
        <a:xfrm>
          <a:off x="5067300" y="20955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0</xdr:rowOff>
    </xdr:from>
    <xdr:to>
      <xdr:col>7</xdr:col>
      <xdr:colOff>0</xdr:colOff>
      <xdr:row>26</xdr:row>
      <xdr:rowOff>0</xdr:rowOff>
    </xdr:to>
    <xdr:sp macro="" textlink="">
      <xdr:nvSpPr>
        <xdr:cNvPr id="10" name="9 Rectángulo redondeado">
          <a:extLst>
            <a:ext uri="{FF2B5EF4-FFF2-40B4-BE49-F238E27FC236}">
              <a16:creationId xmlns:a16="http://schemas.microsoft.com/office/drawing/2014/main" id="{00000000-0008-0000-0100-00000A000000}"/>
            </a:ext>
          </a:extLst>
        </xdr:cNvPr>
        <xdr:cNvSpPr/>
      </xdr:nvSpPr>
      <xdr:spPr>
        <a:xfrm>
          <a:off x="180975"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16061</xdr:rowOff>
    </xdr:from>
    <xdr:to>
      <xdr:col>7</xdr:col>
      <xdr:colOff>22779</xdr:colOff>
      <xdr:row>16</xdr:row>
      <xdr:rowOff>0</xdr:rowOff>
    </xdr:to>
    <xdr:sp macro="" textlink="">
      <xdr:nvSpPr>
        <xdr:cNvPr id="11" name="10 CuadroTexto">
          <a:extLst>
            <a:ext uri="{FF2B5EF4-FFF2-40B4-BE49-F238E27FC236}">
              <a16:creationId xmlns:a16="http://schemas.microsoft.com/office/drawing/2014/main" id="{00000000-0008-0000-0100-00000B000000}"/>
            </a:ext>
          </a:extLst>
        </xdr:cNvPr>
        <xdr:cNvSpPr txBox="1"/>
      </xdr:nvSpPr>
      <xdr:spPr>
        <a:xfrm>
          <a:off x="180975" y="2949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INGRESE A CONSULTAR</a:t>
          </a:r>
          <a:r>
            <a:rPr lang="es-CO" sz="1400" b="1" baseline="0">
              <a:solidFill>
                <a:schemeClr val="accent2">
                  <a:lumMod val="50000"/>
                </a:schemeClr>
              </a:solidFill>
              <a:latin typeface="Arial Narrow" panose="020B0606020202030204" pitchFamily="34" charset="0"/>
            </a:rPr>
            <a:t>  LOS DOCUMENTOS</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14</xdr:row>
      <xdr:rowOff>0</xdr:rowOff>
    </xdr:from>
    <xdr:to>
      <xdr:col>14</xdr:col>
      <xdr:colOff>0</xdr:colOff>
      <xdr:row>26</xdr:row>
      <xdr:rowOff>0</xdr:rowOff>
    </xdr:to>
    <xdr:sp macro="" textlink="">
      <xdr:nvSpPr>
        <xdr:cNvPr id="12" name="11 Rectángulo redondeado">
          <a:extLst>
            <a:ext uri="{FF2B5EF4-FFF2-40B4-BE49-F238E27FC236}">
              <a16:creationId xmlns:a16="http://schemas.microsoft.com/office/drawing/2014/main" id="{00000000-0008-0000-0100-00000C000000}"/>
            </a:ext>
          </a:extLst>
        </xdr:cNvPr>
        <xdr:cNvSpPr/>
      </xdr:nvSpPr>
      <xdr:spPr>
        <a:xfrm>
          <a:off x="5067300"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0</xdr:colOff>
      <xdr:row>20</xdr:row>
      <xdr:rowOff>0</xdr:rowOff>
    </xdr:from>
    <xdr:to>
      <xdr:col>8</xdr:col>
      <xdr:colOff>0</xdr:colOff>
      <xdr:row>20</xdr:row>
      <xdr:rowOff>0</xdr:rowOff>
    </xdr:to>
    <xdr:cxnSp macro="">
      <xdr:nvCxnSpPr>
        <xdr:cNvPr id="16" name="15 Conector recto de flecha">
          <a:extLst>
            <a:ext uri="{FF2B5EF4-FFF2-40B4-BE49-F238E27FC236}">
              <a16:creationId xmlns:a16="http://schemas.microsoft.com/office/drawing/2014/main" id="{00000000-0008-0000-0100-000010000000}"/>
            </a:ext>
          </a:extLst>
        </xdr:cNvPr>
        <xdr:cNvCxnSpPr>
          <a:stCxn id="10" idx="3"/>
          <a:endCxn id="12" idx="1"/>
        </xdr:cNvCxnSpPr>
      </xdr:nvCxnSpPr>
      <xdr:spPr>
        <a:xfrm>
          <a:off x="4752975" y="4191000"/>
          <a:ext cx="314325"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0</xdr:colOff>
      <xdr:row>26</xdr:row>
      <xdr:rowOff>1</xdr:rowOff>
    </xdr:from>
    <xdr:to>
      <xdr:col>11</xdr:col>
      <xdr:colOff>0</xdr:colOff>
      <xdr:row>28</xdr:row>
      <xdr:rowOff>0</xdr:rowOff>
    </xdr:to>
    <xdr:cxnSp macro="">
      <xdr:nvCxnSpPr>
        <xdr:cNvPr id="24" name="23 Conector angular">
          <a:extLst>
            <a:ext uri="{FF2B5EF4-FFF2-40B4-BE49-F238E27FC236}">
              <a16:creationId xmlns:a16="http://schemas.microsoft.com/office/drawing/2014/main" id="{00000000-0008-0000-0100-000018000000}"/>
            </a:ext>
          </a:extLst>
        </xdr:cNvPr>
        <xdr:cNvCxnSpPr>
          <a:cxnSpLocks/>
        </xdr:cNvCxnSpPr>
      </xdr:nvCxnSpPr>
      <xdr:spPr>
        <a:xfrm rot="5400000">
          <a:off x="4700588" y="6148388"/>
          <a:ext cx="419099" cy="4886325"/>
        </a:xfrm>
        <a:prstGeom prst="bentConnector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28</xdr:row>
      <xdr:rowOff>0</xdr:rowOff>
    </xdr:from>
    <xdr:to>
      <xdr:col>7</xdr:col>
      <xdr:colOff>0</xdr:colOff>
      <xdr:row>40</xdr:row>
      <xdr:rowOff>0</xdr:rowOff>
    </xdr:to>
    <xdr:sp macro="" textlink="">
      <xdr:nvSpPr>
        <xdr:cNvPr id="26" name="25 Rectángulo redondeado">
          <a:extLst>
            <a:ext uri="{FF2B5EF4-FFF2-40B4-BE49-F238E27FC236}">
              <a16:creationId xmlns:a16="http://schemas.microsoft.com/office/drawing/2014/main" id="{00000000-0008-0000-0100-00001A000000}"/>
            </a:ext>
          </a:extLst>
        </xdr:cNvPr>
        <xdr:cNvSpPr/>
      </xdr:nvSpPr>
      <xdr:spPr>
        <a:xfrm>
          <a:off x="180975" y="88011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476249</xdr:colOff>
      <xdr:row>29</xdr:row>
      <xdr:rowOff>12514</xdr:rowOff>
    </xdr:from>
    <xdr:to>
      <xdr:col>5</xdr:col>
      <xdr:colOff>288938</xdr:colOff>
      <xdr:row>37</xdr:row>
      <xdr:rowOff>174438</xdr:rowOff>
    </xdr:to>
    <xdr:pic>
      <xdr:nvPicPr>
        <xdr:cNvPr id="27" name="26 Imagen">
          <a:hlinkClick xmlns:r="http://schemas.openxmlformats.org/officeDocument/2006/relationships" r:id="rId6"/>
          <a:extLst>
            <a:ext uri="{FF2B5EF4-FFF2-40B4-BE49-F238E27FC236}">
              <a16:creationId xmlns:a16="http://schemas.microsoft.com/office/drawing/2014/main" id="{00000000-0008-0000-0100-00001B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BEBA8EAE-BF5A-486C-A8C5-ECC9F3942E4B}">
              <a14:imgProps xmlns:a14="http://schemas.microsoft.com/office/drawing/2010/main">
                <a14:imgLayer r:embed="rId8">
                  <a14:imgEffect>
                    <a14:brightnessContrast contrast="-40000"/>
                  </a14:imgEffect>
                </a14:imgLayer>
              </a14:imgProps>
            </a:ext>
            <a:ext uri="{28A0092B-C50C-407E-A947-70E740481C1C}">
              <a14:useLocalDpi xmlns:a14="http://schemas.microsoft.com/office/drawing/2010/main" val="0"/>
            </a:ext>
          </a:extLst>
        </a:blip>
        <a:srcRect l="11902" t="7324" r="6921" b="21570"/>
        <a:stretch/>
      </xdr:blipFill>
      <xdr:spPr>
        <a:xfrm>
          <a:off x="1419224" y="9023164"/>
          <a:ext cx="2098689" cy="1838325"/>
        </a:xfrm>
        <a:prstGeom prst="rect">
          <a:avLst/>
        </a:prstGeom>
      </xdr:spPr>
    </xdr:pic>
    <xdr:clientData/>
  </xdr:twoCellAnchor>
  <xdr:twoCellAnchor>
    <xdr:from>
      <xdr:col>1</xdr:col>
      <xdr:colOff>0</xdr:colOff>
      <xdr:row>28</xdr:row>
      <xdr:rowOff>0</xdr:rowOff>
    </xdr:from>
    <xdr:to>
      <xdr:col>6</xdr:col>
      <xdr:colOff>663552</xdr:colOff>
      <xdr:row>29</xdr:row>
      <xdr:rowOff>191757</xdr:rowOff>
    </xdr:to>
    <xdr:sp macro="" textlink="">
      <xdr:nvSpPr>
        <xdr:cNvPr id="28" name="27 CuadroTexto">
          <a:hlinkClick xmlns:r="http://schemas.openxmlformats.org/officeDocument/2006/relationships" r:id="rId1"/>
          <a:extLst>
            <a:ext uri="{FF2B5EF4-FFF2-40B4-BE49-F238E27FC236}">
              <a16:creationId xmlns:a16="http://schemas.microsoft.com/office/drawing/2014/main" id="{00000000-0008-0000-0100-00001C000000}"/>
            </a:ext>
          </a:extLst>
        </xdr:cNvPr>
        <xdr:cNvSpPr txBox="1"/>
      </xdr:nvSpPr>
      <xdr:spPr>
        <a:xfrm>
          <a:off x="180975" y="8801100"/>
          <a:ext cx="4473552" cy="401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CONSULTAR</a:t>
          </a:r>
          <a:r>
            <a:rPr lang="es-CO" sz="1400" b="1" baseline="0">
              <a:solidFill>
                <a:schemeClr val="accent2">
                  <a:lumMod val="50000"/>
                </a:schemeClr>
              </a:solidFill>
              <a:latin typeface="Arial Narrow" panose="020B0606020202030204" pitchFamily="34" charset="0"/>
            </a:rPr>
            <a:t> DOCUMENTO</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28</xdr:row>
      <xdr:rowOff>0</xdr:rowOff>
    </xdr:from>
    <xdr:to>
      <xdr:col>14</xdr:col>
      <xdr:colOff>0</xdr:colOff>
      <xdr:row>40</xdr:row>
      <xdr:rowOff>0</xdr:rowOff>
    </xdr:to>
    <xdr:sp macro="" textlink="">
      <xdr:nvSpPr>
        <xdr:cNvPr id="29" name="28 Rectángulo redondeado">
          <a:extLst>
            <a:ext uri="{FF2B5EF4-FFF2-40B4-BE49-F238E27FC236}">
              <a16:creationId xmlns:a16="http://schemas.microsoft.com/office/drawing/2014/main" id="{00000000-0008-0000-0100-00001D000000}"/>
            </a:ext>
          </a:extLst>
        </xdr:cNvPr>
        <xdr:cNvSpPr/>
      </xdr:nvSpPr>
      <xdr:spPr>
        <a:xfrm>
          <a:off x="5067300" y="8801100"/>
          <a:ext cx="4572000" cy="2514600"/>
        </a:xfrm>
        <a:prstGeom prst="roundRect">
          <a:avLst>
            <a:gd name="adj" fmla="val 4979"/>
          </a:avLst>
        </a:prstGeom>
        <a:solidFill>
          <a:schemeClr val="tx2">
            <a:lumMod val="20000"/>
            <a:lumOff val="80000"/>
          </a:scheme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0</xdr:colOff>
      <xdr:row>28</xdr:row>
      <xdr:rowOff>0</xdr:rowOff>
    </xdr:from>
    <xdr:to>
      <xdr:col>14</xdr:col>
      <xdr:colOff>0</xdr:colOff>
      <xdr:row>40</xdr:row>
      <xdr:rowOff>0</xdr:rowOff>
    </xdr:to>
    <xdr:sp macro="" textlink="">
      <xdr:nvSpPr>
        <xdr:cNvPr id="30" name="29 Rectángulo redondeado">
          <a:extLst>
            <a:ext uri="{FF2B5EF4-FFF2-40B4-BE49-F238E27FC236}">
              <a16:creationId xmlns:a16="http://schemas.microsoft.com/office/drawing/2014/main" id="{00000000-0008-0000-0100-00001E000000}"/>
            </a:ext>
          </a:extLst>
        </xdr:cNvPr>
        <xdr:cNvSpPr/>
      </xdr:nvSpPr>
      <xdr:spPr>
        <a:xfrm>
          <a:off x="5067300" y="88011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000" b="0">
              <a:solidFill>
                <a:schemeClr val="accent1">
                  <a:lumMod val="50000"/>
                </a:schemeClr>
              </a:solidFill>
              <a:latin typeface="Arial Narrow" panose="020B0606020202030204" pitchFamily="34" charset="0"/>
            </a:rPr>
            <a:t>¡GRACIAS POR SU PARTICIPACIÓN!</a:t>
          </a:r>
          <a:endParaRPr lang="es-CO" sz="1050" b="0">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r>
            <a:rPr lang="es-CO" sz="1100" b="0">
              <a:solidFill>
                <a:schemeClr val="accent1">
                  <a:lumMod val="50000"/>
                </a:schemeClr>
              </a:solidFill>
              <a:latin typeface="Arial Narrow" panose="020B0606020202030204" pitchFamily="34" charset="0"/>
            </a:rPr>
            <a:t>Para ICONTEC es muy importante</a:t>
          </a:r>
          <a:r>
            <a:rPr lang="es-CO" sz="1100" b="0" baseline="0">
              <a:solidFill>
                <a:schemeClr val="accent1">
                  <a:lumMod val="50000"/>
                </a:schemeClr>
              </a:solidFill>
              <a:latin typeface="Arial Narrow" panose="020B0606020202030204" pitchFamily="34" charset="0"/>
            </a:rPr>
            <a:t> su participación en  este proceso de revisión sistemática de documentos normativos. </a:t>
          </a:r>
        </a:p>
        <a:p>
          <a:pPr algn="ctr"/>
          <a:r>
            <a:rPr lang="es-CO" sz="1100" b="0" baseline="0">
              <a:solidFill>
                <a:schemeClr val="accent1">
                  <a:lumMod val="50000"/>
                </a:schemeClr>
              </a:solidFill>
              <a:latin typeface="Arial Narrow" panose="020B0606020202030204" pitchFamily="34" charset="0"/>
            </a:rPr>
            <a:t>Una vez diligenciado este archivo, </a:t>
          </a:r>
          <a:r>
            <a:rPr lang="es-CO" sz="1100" b="0" baseline="0">
              <a:solidFill>
                <a:schemeClr val="accent1">
                  <a:lumMod val="50000"/>
                </a:schemeClr>
              </a:solidFill>
              <a:effectLst/>
              <a:latin typeface="+mn-lt"/>
              <a:ea typeface="+mn-ea"/>
              <a:cs typeface="+mn-cs"/>
            </a:rPr>
            <a:t>por favor </a:t>
          </a:r>
          <a:r>
            <a:rPr lang="es-CO" sz="1100" b="0" baseline="0">
              <a:solidFill>
                <a:schemeClr val="accent1">
                  <a:lumMod val="50000"/>
                </a:schemeClr>
              </a:solidFill>
              <a:latin typeface="Arial Narrow" panose="020B0606020202030204" pitchFamily="34" charset="0"/>
            </a:rPr>
            <a:t>guárdelo y envíelo al correo revisionsistematica@icontec.org</a:t>
          </a:r>
          <a:endParaRPr lang="es-CO" sz="1100" b="0">
            <a:solidFill>
              <a:schemeClr val="accent1">
                <a:lumMod val="50000"/>
              </a:schemeClr>
            </a:solidFill>
            <a:latin typeface="Arial Narrow" panose="020B0606020202030204" pitchFamily="34" charset="0"/>
          </a:endParaRPr>
        </a:p>
      </xdr:txBody>
    </xdr:sp>
    <xdr:clientData/>
  </xdr:twoCellAnchor>
  <xdr:twoCellAnchor editAs="oneCell">
    <xdr:from>
      <xdr:col>8</xdr:col>
      <xdr:colOff>372343</xdr:colOff>
      <xdr:row>18</xdr:row>
      <xdr:rowOff>34639</xdr:rowOff>
    </xdr:from>
    <xdr:to>
      <xdr:col>13</xdr:col>
      <xdr:colOff>308526</xdr:colOff>
      <xdr:row>25</xdr:row>
      <xdr:rowOff>121228</xdr:rowOff>
    </xdr:to>
    <xdr:pic>
      <xdr:nvPicPr>
        <xdr:cNvPr id="32" name="Imagen 31">
          <a:extLst>
            <a:ext uri="{FF2B5EF4-FFF2-40B4-BE49-F238E27FC236}">
              <a16:creationId xmlns:a16="http://schemas.microsoft.com/office/drawing/2014/main" id="{00000000-0008-0000-0100-000020000000}"/>
            </a:ext>
          </a:extLst>
        </xdr:cNvPr>
        <xdr:cNvPicPr>
          <a:picLocks noChangeAspect="1"/>
        </xdr:cNvPicPr>
      </xdr:nvPicPr>
      <xdr:blipFill rotWithShape="1">
        <a:blip xmlns:r="http://schemas.openxmlformats.org/officeDocument/2006/relationships" r:embed="rId9"/>
        <a:srcRect b="18025"/>
        <a:stretch/>
      </xdr:blipFill>
      <xdr:spPr>
        <a:xfrm>
          <a:off x="5437911" y="3775366"/>
          <a:ext cx="3746183" cy="1541317"/>
        </a:xfrm>
        <a:prstGeom prst="rect">
          <a:avLst/>
        </a:prstGeom>
        <a:effectLst>
          <a:outerShdw blurRad="63500" sx="102000" sy="102000" algn="ctr" rotWithShape="0">
            <a:prstClr val="black">
              <a:alpha val="40000"/>
            </a:prstClr>
          </a:outerShdw>
        </a:effectLst>
      </xdr:spPr>
    </xdr:pic>
    <xdr:clientData/>
  </xdr:twoCellAnchor>
  <xdr:twoCellAnchor>
    <xdr:from>
      <xdr:col>8</xdr:col>
      <xdr:colOff>0</xdr:colOff>
      <xdr:row>14</xdr:row>
      <xdr:rowOff>77933</xdr:rowOff>
    </xdr:from>
    <xdr:to>
      <xdr:col>13</xdr:col>
      <xdr:colOff>684069</xdr:colOff>
      <xdr:row>18</xdr:row>
      <xdr:rowOff>25979</xdr:rowOff>
    </xdr:to>
    <xdr:sp macro="" textlink="">
      <xdr:nvSpPr>
        <xdr:cNvPr id="33" name="CuadroTexto 32">
          <a:extLst>
            <a:ext uri="{FF2B5EF4-FFF2-40B4-BE49-F238E27FC236}">
              <a16:creationId xmlns:a16="http://schemas.microsoft.com/office/drawing/2014/main" id="{00000000-0008-0000-0100-000021000000}"/>
            </a:ext>
          </a:extLst>
        </xdr:cNvPr>
        <xdr:cNvSpPr txBox="1"/>
      </xdr:nvSpPr>
      <xdr:spPr>
        <a:xfrm>
          <a:off x="5065568" y="2987388"/>
          <a:ext cx="4494069" cy="77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En la nueva página de clic en el botón </a:t>
          </a:r>
          <a:r>
            <a:rPr lang="es-CO" sz="1100" b="1">
              <a:solidFill>
                <a:srgbClr val="0070C0"/>
              </a:solidFill>
              <a:latin typeface="Arial Narrow" panose="020B0606020202030204" pitchFamily="34" charset="0"/>
            </a:rPr>
            <a:t>exhibir todas las normas de la colección</a:t>
          </a:r>
          <a:r>
            <a:rPr lang="es-CO" sz="1100">
              <a:latin typeface="Arial Narrow" panose="020B0606020202030204" pitchFamily="34" charset="0"/>
            </a:rPr>
            <a:t>, encontrará el listado de los documentos puestos a consideración para anular. Para consultar el documento de su interes de clic en el título o el número, se mostrará el resumen del documento, de clic en el botón </a:t>
          </a:r>
          <a:r>
            <a:rPr lang="es-CO" sz="1100" b="1">
              <a:solidFill>
                <a:srgbClr val="0070C0"/>
              </a:solidFill>
              <a:latin typeface="Arial Narrow" panose="020B0606020202030204" pitchFamily="34" charset="0"/>
            </a:rPr>
            <a:t>Visualizar esta norma</a:t>
          </a:r>
        </a:p>
      </xdr:txBody>
    </xdr:sp>
    <xdr:clientData/>
  </xdr:twoCellAnchor>
  <xdr:twoCellAnchor editAs="oneCell">
    <xdr:from>
      <xdr:col>1</xdr:col>
      <xdr:colOff>389660</xdr:colOff>
      <xdr:row>18</xdr:row>
      <xdr:rowOff>69272</xdr:rowOff>
    </xdr:from>
    <xdr:to>
      <xdr:col>3</xdr:col>
      <xdr:colOff>493404</xdr:colOff>
      <xdr:row>25</xdr:row>
      <xdr:rowOff>93516</xdr:rowOff>
    </xdr:to>
    <xdr:pic>
      <xdr:nvPicPr>
        <xdr:cNvPr id="13" name="Imagen 12">
          <a:extLst>
            <a:ext uri="{FF2B5EF4-FFF2-40B4-BE49-F238E27FC236}">
              <a16:creationId xmlns:a16="http://schemas.microsoft.com/office/drawing/2014/main" id="{B143BF1E-4E5D-A660-4B25-27CEFB44AC2F}"/>
            </a:ext>
          </a:extLst>
        </xdr:cNvPr>
        <xdr:cNvPicPr>
          <a:picLocks noChangeAspect="1"/>
        </xdr:cNvPicPr>
      </xdr:nvPicPr>
      <xdr:blipFill>
        <a:blip xmlns:r="http://schemas.openxmlformats.org/officeDocument/2006/relationships" r:embed="rId10"/>
        <a:stretch>
          <a:fillRect/>
        </a:stretch>
      </xdr:blipFill>
      <xdr:spPr>
        <a:xfrm>
          <a:off x="571501" y="3809999"/>
          <a:ext cx="1627744" cy="1478972"/>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0</xdr:colOff>
      <xdr:row>5</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114300" y="95250"/>
          <a:ext cx="5638800" cy="109537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5753099" y="95250"/>
          <a:ext cx="3495675" cy="109537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12</xdr:col>
      <xdr:colOff>0</xdr:colOff>
      <xdr:row>7</xdr:row>
      <xdr:rowOff>0</xdr:rowOff>
    </xdr:to>
    <xdr:sp macro="" textlink="">
      <xdr:nvSpPr>
        <xdr:cNvPr id="4" name="AutoShape 4">
          <a:extLst>
            <a:ext uri="{FF2B5EF4-FFF2-40B4-BE49-F238E27FC236}">
              <a16:creationId xmlns:a16="http://schemas.microsoft.com/office/drawing/2014/main" id="{00000000-0008-0000-0200-000004000000}"/>
            </a:ext>
          </a:extLst>
        </xdr:cNvPr>
        <xdr:cNvSpPr>
          <a:spLocks noChangeArrowheads="1"/>
        </xdr:cNvSpPr>
      </xdr:nvSpPr>
      <xdr:spPr bwMode="auto">
        <a:xfrm>
          <a:off x="114300" y="1562100"/>
          <a:ext cx="7200900" cy="19050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11</xdr:col>
      <xdr:colOff>0</xdr:colOff>
      <xdr:row>9</xdr:row>
      <xdr:rowOff>0</xdr:rowOff>
    </xdr:to>
    <xdr:sp macro="" textlink="">
      <xdr:nvSpPr>
        <xdr:cNvPr id="5" name="AutoShape 78">
          <a:extLst>
            <a:ext uri="{FF2B5EF4-FFF2-40B4-BE49-F238E27FC236}">
              <a16:creationId xmlns:a16="http://schemas.microsoft.com/office/drawing/2014/main" id="{00000000-0008-0000-0200-000005000000}"/>
            </a:ext>
          </a:extLst>
        </xdr:cNvPr>
        <xdr:cNvSpPr>
          <a:spLocks noChangeArrowheads="1"/>
        </xdr:cNvSpPr>
      </xdr:nvSpPr>
      <xdr:spPr bwMode="auto">
        <a:xfrm>
          <a:off x="962025" y="1533525"/>
          <a:ext cx="6238875"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6" name="AutoShape 79">
          <a:extLst>
            <a:ext uri="{FF2B5EF4-FFF2-40B4-BE49-F238E27FC236}">
              <a16:creationId xmlns:a16="http://schemas.microsoft.com/office/drawing/2014/main" id="{00000000-0008-0000-0200-000006000000}"/>
            </a:ext>
          </a:extLst>
        </xdr:cNvPr>
        <xdr:cNvSpPr>
          <a:spLocks noChangeArrowheads="1"/>
        </xdr:cNvSpPr>
      </xdr:nvSpPr>
      <xdr:spPr bwMode="auto">
        <a:xfrm>
          <a:off x="962025" y="1819275"/>
          <a:ext cx="62388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7" name="AutoShape 81">
          <a:extLst>
            <a:ext uri="{FF2B5EF4-FFF2-40B4-BE49-F238E27FC236}">
              <a16:creationId xmlns:a16="http://schemas.microsoft.com/office/drawing/2014/main" id="{00000000-0008-0000-0200-000007000000}"/>
            </a:ext>
          </a:extLst>
        </xdr:cNvPr>
        <xdr:cNvSpPr>
          <a:spLocks noChangeArrowheads="1"/>
        </xdr:cNvSpPr>
      </xdr:nvSpPr>
      <xdr:spPr bwMode="auto">
        <a:xfrm>
          <a:off x="2209800" y="2114550"/>
          <a:ext cx="499110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xdr:colOff>
      <xdr:row>14</xdr:row>
      <xdr:rowOff>0</xdr:rowOff>
    </xdr:from>
    <xdr:to>
      <xdr:col>10</xdr:col>
      <xdr:colOff>1</xdr:colOff>
      <xdr:row>17</xdr:row>
      <xdr:rowOff>0</xdr:rowOff>
    </xdr:to>
    <xdr:sp macro="" textlink="">
      <xdr:nvSpPr>
        <xdr:cNvPr id="9" name="AutoShape 58">
          <a:extLst>
            <a:ext uri="{FF2B5EF4-FFF2-40B4-BE49-F238E27FC236}">
              <a16:creationId xmlns:a16="http://schemas.microsoft.com/office/drawing/2014/main" id="{00000000-0008-0000-0200-000009000000}"/>
            </a:ext>
          </a:extLst>
        </xdr:cNvPr>
        <xdr:cNvSpPr>
          <a:spLocks noChangeArrowheads="1"/>
        </xdr:cNvSpPr>
      </xdr:nvSpPr>
      <xdr:spPr bwMode="auto">
        <a:xfrm>
          <a:off x="114301" y="2590800"/>
          <a:ext cx="5638800" cy="628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200-00000A000000}"/>
            </a:ext>
          </a:extLst>
        </xdr:cNvPr>
        <xdr:cNvGrpSpPr>
          <a:grpSpLocks/>
        </xdr:cNvGrpSpPr>
      </xdr:nvGrpSpPr>
      <xdr:grpSpPr bwMode="auto">
        <a:xfrm>
          <a:off x="647700" y="2419350"/>
          <a:ext cx="1162050" cy="238125"/>
          <a:chOff x="5057775" y="4016503"/>
          <a:chExt cx="889977" cy="276224"/>
        </a:xfrm>
      </xdr:grpSpPr>
      <xdr:sp macro="" textlink="">
        <xdr:nvSpPr>
          <xdr:cNvPr id="11" name="Oval 156">
            <a:extLst>
              <a:ext uri="{FF2B5EF4-FFF2-40B4-BE49-F238E27FC236}">
                <a16:creationId xmlns:a16="http://schemas.microsoft.com/office/drawing/2014/main" id="{00000000-0008-0000-02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2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200-00000D000000}"/>
            </a:ext>
          </a:extLst>
        </xdr:cNvPr>
        <xdr:cNvGrpSpPr>
          <a:grpSpLocks/>
        </xdr:cNvGrpSpPr>
      </xdr:nvGrpSpPr>
      <xdr:grpSpPr bwMode="auto">
        <a:xfrm>
          <a:off x="2333623" y="2419350"/>
          <a:ext cx="1228727" cy="238125"/>
          <a:chOff x="5057775" y="4016503"/>
          <a:chExt cx="1022112" cy="276224"/>
        </a:xfrm>
      </xdr:grpSpPr>
      <xdr:sp macro="" textlink="">
        <xdr:nvSpPr>
          <xdr:cNvPr id="14" name="Oval 156">
            <a:extLst>
              <a:ext uri="{FF2B5EF4-FFF2-40B4-BE49-F238E27FC236}">
                <a16:creationId xmlns:a16="http://schemas.microsoft.com/office/drawing/2014/main" id="{00000000-0008-0000-02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2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10</xdr:col>
      <xdr:colOff>57150</xdr:colOff>
      <xdr:row>15</xdr:row>
      <xdr:rowOff>180975</xdr:rowOff>
    </xdr:to>
    <xdr:grpSp>
      <xdr:nvGrpSpPr>
        <xdr:cNvPr id="16" name="565 Grupo">
          <a:extLst>
            <a:ext uri="{FF2B5EF4-FFF2-40B4-BE49-F238E27FC236}">
              <a16:creationId xmlns:a16="http://schemas.microsoft.com/office/drawing/2014/main" id="{00000000-0008-0000-0200-000010000000}"/>
            </a:ext>
          </a:extLst>
        </xdr:cNvPr>
        <xdr:cNvGrpSpPr>
          <a:grpSpLocks/>
        </xdr:cNvGrpSpPr>
      </xdr:nvGrpSpPr>
      <xdr:grpSpPr bwMode="auto">
        <a:xfrm>
          <a:off x="4295775" y="2419350"/>
          <a:ext cx="1076325" cy="238125"/>
          <a:chOff x="5036713" y="4016503"/>
          <a:chExt cx="879255" cy="276224"/>
        </a:xfrm>
      </xdr:grpSpPr>
      <xdr:sp macro="" textlink="">
        <xdr:nvSpPr>
          <xdr:cNvPr id="17" name="Oval 156">
            <a:extLst>
              <a:ext uri="{FF2B5EF4-FFF2-40B4-BE49-F238E27FC236}">
                <a16:creationId xmlns:a16="http://schemas.microsoft.com/office/drawing/2014/main" id="{00000000-0008-0000-02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2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5</xdr:col>
      <xdr:colOff>2009775</xdr:colOff>
      <xdr:row>17</xdr:row>
      <xdr:rowOff>152400</xdr:rowOff>
    </xdr:from>
    <xdr:to>
      <xdr:col>7</xdr:col>
      <xdr:colOff>60438</xdr:colOff>
      <xdr:row>19</xdr:row>
      <xdr:rowOff>38100</xdr:rowOff>
    </xdr:to>
    <xdr:grpSp>
      <xdr:nvGrpSpPr>
        <xdr:cNvPr id="94" name="255 Grupo">
          <a:extLst>
            <a:ext uri="{FF2B5EF4-FFF2-40B4-BE49-F238E27FC236}">
              <a16:creationId xmlns:a16="http://schemas.microsoft.com/office/drawing/2014/main" id="{00000000-0008-0000-0200-00005E000000}"/>
            </a:ext>
          </a:extLst>
        </xdr:cNvPr>
        <xdr:cNvGrpSpPr>
          <a:grpSpLocks/>
        </xdr:cNvGrpSpPr>
      </xdr:nvGrpSpPr>
      <xdr:grpSpPr bwMode="auto">
        <a:xfrm>
          <a:off x="4219575" y="2886075"/>
          <a:ext cx="412863" cy="247650"/>
          <a:chOff x="5021310" y="4038601"/>
          <a:chExt cx="382872" cy="276224"/>
        </a:xfrm>
        <a:noFill/>
      </xdr:grpSpPr>
      <xdr:sp macro="" textlink="">
        <xdr:nvSpPr>
          <xdr:cNvPr id="95" name="Oval 156">
            <a:extLst>
              <a:ext uri="{FF2B5EF4-FFF2-40B4-BE49-F238E27FC236}">
                <a16:creationId xmlns:a16="http://schemas.microsoft.com/office/drawing/2014/main" id="{00000000-0008-0000-0200-00005F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6" name="95 CuadroTexto">
            <a:extLst>
              <a:ext uri="{FF2B5EF4-FFF2-40B4-BE49-F238E27FC236}">
                <a16:creationId xmlns:a16="http://schemas.microsoft.com/office/drawing/2014/main" id="{00000000-0008-0000-0200-000060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7</xdr:col>
      <xdr:colOff>0</xdr:colOff>
      <xdr:row>17</xdr:row>
      <xdr:rowOff>142875</xdr:rowOff>
    </xdr:from>
    <xdr:to>
      <xdr:col>8</xdr:col>
      <xdr:colOff>95250</xdr:colOff>
      <xdr:row>19</xdr:row>
      <xdr:rowOff>28575</xdr:rowOff>
    </xdr:to>
    <xdr:grpSp>
      <xdr:nvGrpSpPr>
        <xdr:cNvPr id="97" name="255 Grupo">
          <a:extLst>
            <a:ext uri="{FF2B5EF4-FFF2-40B4-BE49-F238E27FC236}">
              <a16:creationId xmlns:a16="http://schemas.microsoft.com/office/drawing/2014/main" id="{00000000-0008-0000-0200-000061000000}"/>
            </a:ext>
          </a:extLst>
        </xdr:cNvPr>
        <xdr:cNvGrpSpPr>
          <a:grpSpLocks/>
        </xdr:cNvGrpSpPr>
      </xdr:nvGrpSpPr>
      <xdr:grpSpPr bwMode="auto">
        <a:xfrm>
          <a:off x="4572000" y="2876550"/>
          <a:ext cx="409575" cy="247650"/>
          <a:chOff x="5021310" y="4038601"/>
          <a:chExt cx="382872" cy="276224"/>
        </a:xfrm>
        <a:noFill/>
      </xdr:grpSpPr>
      <xdr:sp macro="" textlink="">
        <xdr:nvSpPr>
          <xdr:cNvPr id="98" name="Oval 156">
            <a:extLst>
              <a:ext uri="{FF2B5EF4-FFF2-40B4-BE49-F238E27FC236}">
                <a16:creationId xmlns:a16="http://schemas.microsoft.com/office/drawing/2014/main" id="{00000000-0008-0000-0200-000062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9" name="98 CuadroTexto">
            <a:extLst>
              <a:ext uri="{FF2B5EF4-FFF2-40B4-BE49-F238E27FC236}">
                <a16:creationId xmlns:a16="http://schemas.microsoft.com/office/drawing/2014/main" id="{00000000-0008-0000-0200-000063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8</xdr:col>
      <xdr:colOff>0</xdr:colOff>
      <xdr:row>17</xdr:row>
      <xdr:rowOff>152400</xdr:rowOff>
    </xdr:from>
    <xdr:to>
      <xdr:col>9</xdr:col>
      <xdr:colOff>98538</xdr:colOff>
      <xdr:row>19</xdr:row>
      <xdr:rowOff>38100</xdr:rowOff>
    </xdr:to>
    <xdr:grpSp>
      <xdr:nvGrpSpPr>
        <xdr:cNvPr id="100" name="255 Grupo">
          <a:extLst>
            <a:ext uri="{FF2B5EF4-FFF2-40B4-BE49-F238E27FC236}">
              <a16:creationId xmlns:a16="http://schemas.microsoft.com/office/drawing/2014/main" id="{00000000-0008-0000-0200-000064000000}"/>
            </a:ext>
          </a:extLst>
        </xdr:cNvPr>
        <xdr:cNvGrpSpPr>
          <a:grpSpLocks/>
        </xdr:cNvGrpSpPr>
      </xdr:nvGrpSpPr>
      <xdr:grpSpPr bwMode="auto">
        <a:xfrm>
          <a:off x="4886325" y="2886075"/>
          <a:ext cx="412863" cy="247650"/>
          <a:chOff x="5021310" y="4038601"/>
          <a:chExt cx="382872" cy="276224"/>
        </a:xfrm>
        <a:noFill/>
      </xdr:grpSpPr>
      <xdr:sp macro="" textlink="">
        <xdr:nvSpPr>
          <xdr:cNvPr id="101" name="Oval 156">
            <a:extLst>
              <a:ext uri="{FF2B5EF4-FFF2-40B4-BE49-F238E27FC236}">
                <a16:creationId xmlns:a16="http://schemas.microsoft.com/office/drawing/2014/main" id="{00000000-0008-0000-0200-000065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102" name="101 CuadroTexto">
            <a:extLst>
              <a:ext uri="{FF2B5EF4-FFF2-40B4-BE49-F238E27FC236}">
                <a16:creationId xmlns:a16="http://schemas.microsoft.com/office/drawing/2014/main" id="{00000000-0008-0000-0200-000066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9</xdr:col>
      <xdr:colOff>114299</xdr:colOff>
      <xdr:row>1</xdr:row>
      <xdr:rowOff>0</xdr:rowOff>
    </xdr:from>
    <xdr:to>
      <xdr:col>11</xdr:col>
      <xdr:colOff>114299</xdr:colOff>
      <xdr:row>5</xdr:row>
      <xdr:rowOff>0</xdr:rowOff>
    </xdr:to>
    <xdr:sp macro="" textlink="">
      <xdr:nvSpPr>
        <xdr:cNvPr id="3653" name="AutoShape 3">
          <a:extLst>
            <a:ext uri="{FF2B5EF4-FFF2-40B4-BE49-F238E27FC236}">
              <a16:creationId xmlns:a16="http://schemas.microsoft.com/office/drawing/2014/main" id="{00000000-0008-0000-0200-0000450E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663" name="AutoShape 3">
          <a:extLst>
            <a:ext uri="{FF2B5EF4-FFF2-40B4-BE49-F238E27FC236}">
              <a16:creationId xmlns:a16="http://schemas.microsoft.com/office/drawing/2014/main" id="{00000000-0008-0000-0200-00004F0E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9525</xdr:rowOff>
    </xdr:from>
    <xdr:to>
      <xdr:col>11</xdr:col>
      <xdr:colOff>0</xdr:colOff>
      <xdr:row>9</xdr:row>
      <xdr:rowOff>0</xdr:rowOff>
    </xdr:to>
    <xdr:sp macro="" textlink="">
      <xdr:nvSpPr>
        <xdr:cNvPr id="3673" name="AutoShape 78">
          <a:extLst>
            <a:ext uri="{FF2B5EF4-FFF2-40B4-BE49-F238E27FC236}">
              <a16:creationId xmlns:a16="http://schemas.microsoft.com/office/drawing/2014/main" id="{00000000-0008-0000-0200-0000590E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3678" name="AutoShape 79">
          <a:extLst>
            <a:ext uri="{FF2B5EF4-FFF2-40B4-BE49-F238E27FC236}">
              <a16:creationId xmlns:a16="http://schemas.microsoft.com/office/drawing/2014/main" id="{00000000-0008-0000-0200-00005E0E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3683" name="AutoShape 81">
          <a:extLst>
            <a:ext uri="{FF2B5EF4-FFF2-40B4-BE49-F238E27FC236}">
              <a16:creationId xmlns:a16="http://schemas.microsoft.com/office/drawing/2014/main" id="{00000000-0008-0000-0200-0000630E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2619375</xdr:colOff>
      <xdr:row>13</xdr:row>
      <xdr:rowOff>57150</xdr:rowOff>
    </xdr:from>
    <xdr:to>
      <xdr:col>10</xdr:col>
      <xdr:colOff>3314700</xdr:colOff>
      <xdr:row>17</xdr:row>
      <xdr:rowOff>152400</xdr:rowOff>
    </xdr:to>
    <xdr:grpSp>
      <xdr:nvGrpSpPr>
        <xdr:cNvPr id="3693" name="3692 Grupo">
          <a:hlinkClick xmlns:r="http://schemas.openxmlformats.org/officeDocument/2006/relationships" r:id="rId1"/>
          <a:extLst>
            <a:ext uri="{FF2B5EF4-FFF2-40B4-BE49-F238E27FC236}">
              <a16:creationId xmlns:a16="http://schemas.microsoft.com/office/drawing/2014/main" id="{00000000-0008-0000-0200-00006D0E0000}"/>
            </a:ext>
          </a:extLst>
        </xdr:cNvPr>
        <xdr:cNvGrpSpPr/>
      </xdr:nvGrpSpPr>
      <xdr:grpSpPr>
        <a:xfrm>
          <a:off x="7934325" y="2228850"/>
          <a:ext cx="695325" cy="657225"/>
          <a:chOff x="8372475" y="2257425"/>
          <a:chExt cx="695325" cy="657225"/>
        </a:xfrm>
      </xdr:grpSpPr>
      <xdr:pic>
        <xdr:nvPicPr>
          <xdr:cNvPr id="3698" name="3697 Imagen" descr="Resultado de imagen para home flat icon">
            <a:hlinkClick xmlns:r="http://schemas.openxmlformats.org/officeDocument/2006/relationships" r:id="rId1"/>
            <a:extLst>
              <a:ext uri="{FF2B5EF4-FFF2-40B4-BE49-F238E27FC236}">
                <a16:creationId xmlns:a16="http://schemas.microsoft.com/office/drawing/2014/main" id="{00000000-0008-0000-0200-0000720E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823" name="3822 CuadroTexto">
            <a:extLst>
              <a:ext uri="{FF2B5EF4-FFF2-40B4-BE49-F238E27FC236}">
                <a16:creationId xmlns:a16="http://schemas.microsoft.com/office/drawing/2014/main" id="{00000000-0008-0000-0200-0000EF0E0000}"/>
              </a:ext>
            </a:extLst>
          </xdr:cNvPr>
          <xdr:cNvSpPr txBox="1"/>
        </xdr:nvSpPr>
        <xdr:spPr>
          <a:xfrm>
            <a:off x="8372475" y="26860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solidFill>
                  <a:schemeClr val="accent1">
                    <a:lumMod val="50000"/>
                  </a:schemeClr>
                </a:solidFill>
                <a:latin typeface="Arial Narrow" panose="020B0606020202030204" pitchFamily="34" charset="0"/>
              </a:rPr>
              <a:t>INICIO</a:t>
            </a:r>
          </a:p>
        </xdr:txBody>
      </xdr:sp>
    </xdr:grpSp>
    <xdr:clientData/>
  </xdr:twoCellAnchor>
  <xdr:twoCellAnchor>
    <xdr:from>
      <xdr:col>10</xdr:col>
      <xdr:colOff>28575</xdr:colOff>
      <xdr:row>13</xdr:row>
      <xdr:rowOff>38100</xdr:rowOff>
    </xdr:from>
    <xdr:to>
      <xdr:col>10</xdr:col>
      <xdr:colOff>2714625</xdr:colOff>
      <xdr:row>17</xdr:row>
      <xdr:rowOff>47625</xdr:rowOff>
    </xdr:to>
    <xdr:sp macro="" textlink="$N$15">
      <xdr:nvSpPr>
        <xdr:cNvPr id="3828" name="3827 CuadroTexto">
          <a:extLst>
            <a:ext uri="{FF2B5EF4-FFF2-40B4-BE49-F238E27FC236}">
              <a16:creationId xmlns:a16="http://schemas.microsoft.com/office/drawing/2014/main" id="{00000000-0008-0000-0200-0000F40E0000}"/>
            </a:ext>
          </a:extLst>
        </xdr:cNvPr>
        <xdr:cNvSpPr txBox="1"/>
      </xdr:nvSpPr>
      <xdr:spPr>
        <a:xfrm>
          <a:off x="5943600" y="2209800"/>
          <a:ext cx="268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A7534D-1DA4-4076-A2F2-6BA8BF7357EC}" type="TxLink">
            <a:rPr lang="en-US" sz="1400" b="0" i="0" u="none" strike="noStrike">
              <a:solidFill>
                <a:srgbClr val="000000"/>
              </a:solidFill>
              <a:latin typeface="Arial Narrow"/>
            </a:rPr>
            <a:pPr algn="ctr"/>
            <a:t>Por favor digite sus datos generales</a:t>
          </a:fld>
          <a:endParaRPr lang="es-CO" sz="1400"/>
        </a:p>
      </xdr:txBody>
    </xdr:sp>
    <xdr:clientData/>
  </xdr:twoCellAnchor>
  <xdr:twoCellAnchor editAs="oneCell">
    <xdr:from>
      <xdr:col>10</xdr:col>
      <xdr:colOff>2609850</xdr:colOff>
      <xdr:row>2</xdr:row>
      <xdr:rowOff>114300</xdr:rowOff>
    </xdr:from>
    <xdr:to>
      <xdr:col>11</xdr:col>
      <xdr:colOff>27297</xdr:colOff>
      <xdr:row>3</xdr:row>
      <xdr:rowOff>520168</xdr:rowOff>
    </xdr:to>
    <xdr:pic>
      <xdr:nvPicPr>
        <xdr:cNvPr id="1370" name="Imagen 1369">
          <a:extLst>
            <a:ext uri="{FF2B5EF4-FFF2-40B4-BE49-F238E27FC236}">
              <a16:creationId xmlns:a16="http://schemas.microsoft.com/office/drawing/2014/main" id="{00000000-0008-0000-0200-00005A050000}"/>
            </a:ext>
          </a:extLst>
        </xdr:cNvPr>
        <xdr:cNvPicPr>
          <a:picLocks noChangeAspect="1"/>
        </xdr:cNvPicPr>
      </xdr:nvPicPr>
      <xdr:blipFill rotWithShape="1">
        <a:blip xmlns:r="http://schemas.openxmlformats.org/officeDocument/2006/relationships" r:embed="rId3">
          <a:clrChange>
            <a:clrFrom>
              <a:srgbClr val="FFFFFF"/>
            </a:clrFrom>
            <a:clrTo>
              <a:srgbClr val="FFFFFF">
                <a:alpha val="0"/>
              </a:srgbClr>
            </a:clrTo>
          </a:clrChange>
        </a:blip>
        <a:srcRect l="12795" t="17026" r="14142" b="8428"/>
        <a:stretch/>
      </xdr:blipFill>
      <xdr:spPr>
        <a:xfrm>
          <a:off x="8362950" y="257175"/>
          <a:ext cx="798822" cy="596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444498</xdr:colOff>
      <xdr:row>0</xdr:row>
      <xdr:rowOff>19050</xdr:rowOff>
    </xdr:from>
    <xdr:to>
      <xdr:col>7</xdr:col>
      <xdr:colOff>29631</xdr:colOff>
      <xdr:row>3</xdr:row>
      <xdr:rowOff>238125</xdr:rowOff>
    </xdr:to>
    <xdr:grpSp>
      <xdr:nvGrpSpPr>
        <xdr:cNvPr id="2" name="1 Grupo">
          <a:hlinkClick xmlns:r="http://schemas.openxmlformats.org/officeDocument/2006/relationships" r:id="rId1"/>
          <a:extLst>
            <a:ext uri="{FF2B5EF4-FFF2-40B4-BE49-F238E27FC236}">
              <a16:creationId xmlns:a16="http://schemas.microsoft.com/office/drawing/2014/main" id="{00000000-0008-0000-0300-000002000000}"/>
            </a:ext>
          </a:extLst>
        </xdr:cNvPr>
        <xdr:cNvGrpSpPr/>
      </xdr:nvGrpSpPr>
      <xdr:grpSpPr>
        <a:xfrm>
          <a:off x="9249831" y="19050"/>
          <a:ext cx="696383" cy="705908"/>
          <a:chOff x="8372475" y="2257425"/>
          <a:chExt cx="695325" cy="695325"/>
        </a:xfrm>
      </xdr:grpSpPr>
      <xdr:pic>
        <xdr:nvPicPr>
          <xdr:cNvPr id="3" name="2 Imagen" descr="Resultado de imagen para home flat icon">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8372475" y="27241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accent1">
                    <a:lumMod val="50000"/>
                  </a:schemeClr>
                </a:solidFill>
                <a:latin typeface="Arial Narrow" panose="020B0606020202030204" pitchFamily="34" charset="0"/>
              </a:rPr>
              <a:t>INICIO</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sheetPr>
  <dimension ref="A1:O335"/>
  <sheetViews>
    <sheetView showGridLines="0" topLeftCell="C1" zoomScaleNormal="100" workbookViewId="0">
      <pane ySplit="19" topLeftCell="A71" activePane="bottomLeft" state="frozen"/>
      <selection activeCell="B1" sqref="B1"/>
      <selection pane="bottomLeft" activeCell="L78" sqref="L78"/>
    </sheetView>
  </sheetViews>
  <sheetFormatPr baseColWidth="10" defaultRowHeight="16.5" x14ac:dyDescent="0.3"/>
  <cols>
    <col min="1" max="1" width="48.7109375" style="3" hidden="1" customWidth="1"/>
    <col min="2" max="2" width="1.7109375" style="3" hidden="1" customWidth="1"/>
    <col min="3" max="3" width="1.7109375" style="3" customWidth="1"/>
    <col min="4" max="4" width="12.7109375" style="4" customWidth="1"/>
    <col min="5" max="5" width="18.7109375" style="5" customWidth="1"/>
    <col min="6" max="6" width="30.7109375" style="5" customWidth="1"/>
    <col min="7" max="7" width="20.7109375" style="4" customWidth="1"/>
    <col min="8" max="8" width="1.7109375" style="13" customWidth="1"/>
    <col min="9" max="9" width="50.7109375" style="8" customWidth="1"/>
    <col min="10" max="10" width="1.7109375" style="8" customWidth="1"/>
    <col min="11" max="12" width="11.42578125" style="3" customWidth="1"/>
    <col min="13" max="16384" width="11.42578125" style="3"/>
  </cols>
  <sheetData>
    <row r="1" spans="4:15" s="33" customFormat="1" ht="8.1" customHeight="1" x14ac:dyDescent="0.3">
      <c r="H1" s="34"/>
    </row>
    <row r="2" spans="4:15" s="33" customFormat="1" ht="3.95" customHeight="1" x14ac:dyDescent="0.3"/>
    <row r="3" spans="4:15" s="33" customFormat="1" ht="15" customHeight="1" x14ac:dyDescent="0.3">
      <c r="D3" s="35" t="s">
        <v>480</v>
      </c>
      <c r="E3" s="36"/>
      <c r="F3" s="36"/>
      <c r="G3" s="62"/>
      <c r="H3" s="62"/>
      <c r="I3" s="202" t="s">
        <v>493</v>
      </c>
      <c r="J3" s="82"/>
      <c r="K3" s="82"/>
      <c r="L3" s="82"/>
    </row>
    <row r="4" spans="4:15" s="33" customFormat="1" ht="47.25" customHeight="1" x14ac:dyDescent="0.3">
      <c r="D4" s="203" t="s">
        <v>488</v>
      </c>
      <c r="E4" s="203"/>
      <c r="F4" s="203"/>
      <c r="G4" s="203"/>
      <c r="H4" s="203"/>
      <c r="I4" s="202"/>
      <c r="J4" s="82"/>
      <c r="K4" s="82"/>
      <c r="L4" s="82"/>
    </row>
    <row r="5" spans="4:15" s="33" customFormat="1" ht="3.95" customHeight="1" x14ac:dyDescent="0.3">
      <c r="D5" s="37"/>
      <c r="E5" s="38"/>
      <c r="F5" s="38"/>
      <c r="G5" s="204"/>
      <c r="H5" s="204"/>
      <c r="I5" s="204"/>
      <c r="J5" s="82"/>
      <c r="K5" s="82"/>
      <c r="L5" s="82"/>
    </row>
    <row r="6" spans="4:15" s="33" customFormat="1" ht="8.1" customHeight="1" x14ac:dyDescent="0.3">
      <c r="D6" s="39"/>
      <c r="E6" s="39"/>
      <c r="F6" s="39"/>
      <c r="G6" s="39"/>
      <c r="H6" s="39"/>
      <c r="I6" s="39"/>
      <c r="J6" s="39"/>
      <c r="K6" s="39"/>
      <c r="L6" s="39"/>
      <c r="M6" s="39"/>
      <c r="N6" s="39"/>
      <c r="O6" s="40"/>
    </row>
    <row r="7" spans="4:15" s="33" customFormat="1" x14ac:dyDescent="0.3">
      <c r="D7" s="41" t="s">
        <v>481</v>
      </c>
      <c r="E7" s="41"/>
      <c r="F7" s="41"/>
      <c r="G7" s="41"/>
      <c r="H7" s="41"/>
      <c r="I7" s="41"/>
      <c r="J7" s="41"/>
      <c r="K7" s="41"/>
      <c r="L7" s="41"/>
      <c r="M7" s="41"/>
      <c r="N7" s="41"/>
      <c r="O7" s="40"/>
    </row>
    <row r="8" spans="4:15" s="42" customFormat="1" ht="3.95" customHeight="1" x14ac:dyDescent="0.3">
      <c r="D8" s="43"/>
      <c r="E8" s="43"/>
      <c r="F8" s="43"/>
      <c r="G8" s="43"/>
      <c r="H8" s="43"/>
      <c r="I8" s="43"/>
      <c r="J8" s="43"/>
      <c r="K8" s="43"/>
      <c r="L8" s="43"/>
      <c r="M8" s="43"/>
      <c r="N8" s="43"/>
      <c r="O8" s="43"/>
    </row>
    <row r="9" spans="4:15" s="33" customFormat="1" ht="20.100000000000001" customHeight="1" x14ac:dyDescent="0.3">
      <c r="D9" s="56" t="s">
        <v>482</v>
      </c>
      <c r="E9" s="205"/>
      <c r="F9" s="205"/>
      <c r="G9" s="205"/>
      <c r="H9" s="205"/>
      <c r="I9" s="205"/>
      <c r="J9" s="45"/>
      <c r="K9" s="45"/>
      <c r="L9" s="45"/>
      <c r="M9" s="45"/>
      <c r="N9" s="45"/>
      <c r="O9" s="45"/>
    </row>
    <row r="10" spans="4:15" s="33" customFormat="1" ht="3.95" customHeight="1" x14ac:dyDescent="0.3">
      <c r="D10" s="56"/>
      <c r="E10" s="44"/>
      <c r="F10" s="44"/>
      <c r="G10" s="46"/>
      <c r="H10" s="47"/>
      <c r="I10" s="47"/>
      <c r="J10" s="47"/>
      <c r="K10" s="47"/>
      <c r="L10" s="47"/>
      <c r="M10" s="47"/>
      <c r="N10" s="47"/>
      <c r="O10" s="47"/>
    </row>
    <row r="11" spans="4:15" s="33" customFormat="1" ht="20.100000000000001" customHeight="1" x14ac:dyDescent="0.3">
      <c r="D11" s="56" t="s">
        <v>483</v>
      </c>
      <c r="E11" s="206"/>
      <c r="F11" s="206"/>
      <c r="G11" s="206"/>
      <c r="H11" s="206"/>
      <c r="I11" s="206"/>
      <c r="J11" s="45"/>
      <c r="K11" s="45"/>
      <c r="L11" s="45"/>
      <c r="M11" s="45"/>
      <c r="N11" s="45"/>
    </row>
    <row r="12" spans="4:15" s="33" customFormat="1" ht="3.95" customHeight="1" x14ac:dyDescent="0.3">
      <c r="D12" s="44"/>
      <c r="E12" s="44"/>
      <c r="F12" s="44"/>
      <c r="G12" s="2"/>
      <c r="H12" s="48"/>
      <c r="I12" s="49"/>
      <c r="J12" s="49"/>
      <c r="K12" s="49"/>
      <c r="L12" s="49"/>
      <c r="M12" s="50"/>
      <c r="N12" s="50"/>
      <c r="O12" s="50"/>
    </row>
    <row r="13" spans="4:15" s="33" customFormat="1" ht="20.100000000000001" customHeight="1" x14ac:dyDescent="0.3">
      <c r="D13" s="57" t="s">
        <v>484</v>
      </c>
      <c r="E13" s="51"/>
      <c r="F13" s="207"/>
      <c r="G13" s="207"/>
      <c r="H13" s="207"/>
      <c r="I13" s="207"/>
      <c r="J13" s="52"/>
      <c r="O13" s="50"/>
    </row>
    <row r="14" spans="4:15" s="33" customFormat="1" ht="8.1" customHeight="1" x14ac:dyDescent="0.3"/>
    <row r="15" spans="4:15" x14ac:dyDescent="0.3">
      <c r="D15" s="54" t="s">
        <v>487</v>
      </c>
      <c r="E15" s="19"/>
      <c r="F15" s="19"/>
      <c r="G15" s="54"/>
      <c r="H15" s="55"/>
      <c r="I15" s="61" t="s">
        <v>491</v>
      </c>
      <c r="J15" s="3"/>
    </row>
    <row r="16" spans="4:15" x14ac:dyDescent="0.3">
      <c r="D16" s="53"/>
      <c r="E16" s="53"/>
      <c r="F16" s="53"/>
      <c r="G16" s="53"/>
      <c r="H16" s="53"/>
      <c r="I16" s="61" t="s">
        <v>492</v>
      </c>
      <c r="J16" s="53"/>
      <c r="K16" s="53"/>
      <c r="L16" s="53"/>
      <c r="M16" s="53"/>
      <c r="N16" s="53"/>
      <c r="O16" s="53"/>
    </row>
    <row r="17" spans="1:10" ht="3.95" customHeight="1" x14ac:dyDescent="0.3">
      <c r="D17" s="54"/>
      <c r="E17" s="54"/>
      <c r="F17" s="54"/>
      <c r="G17" s="54"/>
      <c r="H17" s="54"/>
      <c r="I17" s="4"/>
      <c r="J17" s="3"/>
    </row>
    <row r="18" spans="1:10" s="5" customFormat="1" ht="12.75" x14ac:dyDescent="0.2">
      <c r="C18" s="4"/>
      <c r="D18" s="74" t="s">
        <v>489</v>
      </c>
      <c r="E18" s="54"/>
      <c r="F18" s="75"/>
      <c r="G18" s="74"/>
      <c r="H18" s="74"/>
      <c r="I18" s="14"/>
    </row>
    <row r="19" spans="1:10" s="5" customFormat="1" ht="15.95" customHeight="1" x14ac:dyDescent="0.2">
      <c r="A19" s="6" t="s">
        <v>486</v>
      </c>
      <c r="B19" s="64"/>
      <c r="D19" s="31" t="s">
        <v>485</v>
      </c>
      <c r="E19" s="196" t="s">
        <v>486</v>
      </c>
      <c r="F19" s="196"/>
      <c r="G19" s="81"/>
      <c r="H19" s="81"/>
      <c r="I19" s="81"/>
      <c r="J19" s="32"/>
    </row>
    <row r="20" spans="1:10" s="66" customFormat="1" ht="3.95" customHeight="1" x14ac:dyDescent="0.2">
      <c r="A20" s="65"/>
      <c r="B20" s="65"/>
      <c r="D20" s="65"/>
      <c r="E20" s="65"/>
      <c r="F20" s="65"/>
      <c r="G20" s="65"/>
      <c r="H20" s="65"/>
      <c r="I20" s="65"/>
      <c r="J20" s="65"/>
    </row>
    <row r="21" spans="1:10" s="5" customFormat="1" ht="12.75" x14ac:dyDescent="0.2">
      <c r="D21" s="15" t="s">
        <v>491</v>
      </c>
      <c r="E21" s="16"/>
      <c r="F21" s="15"/>
      <c r="G21" s="15"/>
      <c r="H21" s="16"/>
      <c r="I21" s="16"/>
      <c r="J21" s="17"/>
    </row>
    <row r="22" spans="1:10" s="5" customFormat="1" ht="12.75" x14ac:dyDescent="0.2">
      <c r="C22" s="4"/>
      <c r="D22" s="8"/>
      <c r="E22" s="11"/>
      <c r="F22" s="12"/>
      <c r="G22" s="13"/>
      <c r="H22" s="13"/>
      <c r="I22" s="14"/>
    </row>
    <row r="23" spans="1:10" s="1" customFormat="1" ht="15" x14ac:dyDescent="0.25">
      <c r="D23" s="197" t="s">
        <v>465</v>
      </c>
      <c r="E23" s="197"/>
      <c r="F23" s="197"/>
      <c r="G23" s="197"/>
      <c r="H23" s="197"/>
      <c r="I23" s="197"/>
      <c r="J23" s="197"/>
    </row>
    <row r="24" spans="1:10" s="1" customFormat="1" ht="15" x14ac:dyDescent="0.25">
      <c r="D24" s="197" t="s">
        <v>471</v>
      </c>
      <c r="E24" s="197"/>
      <c r="F24" s="197"/>
      <c r="G24" s="197"/>
      <c r="H24" s="197"/>
      <c r="I24" s="197"/>
      <c r="J24" s="197"/>
    </row>
    <row r="25" spans="1:10" s="1" customFormat="1" ht="15" x14ac:dyDescent="0.25">
      <c r="D25" s="197" t="s">
        <v>467</v>
      </c>
      <c r="E25" s="197"/>
      <c r="F25" s="197"/>
      <c r="G25" s="197"/>
      <c r="H25" s="197"/>
      <c r="I25" s="197"/>
      <c r="J25" s="197"/>
    </row>
    <row r="26" spans="1:10" s="1" customFormat="1" ht="15" x14ac:dyDescent="0.25">
      <c r="D26" s="197" t="s">
        <v>464</v>
      </c>
      <c r="E26" s="197"/>
      <c r="F26" s="197"/>
      <c r="G26" s="197"/>
      <c r="H26" s="197"/>
      <c r="I26" s="197"/>
      <c r="J26" s="197"/>
    </row>
    <row r="27" spans="1:10" s="1" customFormat="1" ht="15" x14ac:dyDescent="0.25">
      <c r="D27" s="197" t="s">
        <v>462</v>
      </c>
      <c r="E27" s="197"/>
      <c r="F27" s="197"/>
      <c r="G27" s="197"/>
      <c r="H27" s="197"/>
      <c r="I27" s="197"/>
      <c r="J27" s="197"/>
    </row>
    <row r="28" spans="1:10" s="1" customFormat="1" ht="15" x14ac:dyDescent="0.25">
      <c r="D28" s="197" t="s">
        <v>477</v>
      </c>
      <c r="E28" s="197"/>
      <c r="F28" s="197"/>
      <c r="G28" s="197"/>
      <c r="H28" s="197"/>
      <c r="I28" s="197"/>
      <c r="J28" s="197"/>
    </row>
    <row r="29" spans="1:10" s="1" customFormat="1" ht="15" x14ac:dyDescent="0.25">
      <c r="D29" s="197" t="s">
        <v>460</v>
      </c>
      <c r="E29" s="197"/>
      <c r="F29" s="197"/>
      <c r="G29" s="197"/>
      <c r="H29" s="197"/>
      <c r="I29" s="197"/>
      <c r="J29" s="197"/>
    </row>
    <row r="30" spans="1:10" s="1" customFormat="1" ht="15" x14ac:dyDescent="0.25">
      <c r="D30" s="197" t="s">
        <v>474</v>
      </c>
      <c r="E30" s="197"/>
      <c r="F30" s="197"/>
      <c r="G30" s="197"/>
      <c r="H30" s="197"/>
      <c r="I30" s="197"/>
      <c r="J30" s="197"/>
    </row>
    <row r="31" spans="1:10" s="1" customFormat="1" ht="15" x14ac:dyDescent="0.25">
      <c r="D31" s="197" t="s">
        <v>456</v>
      </c>
      <c r="E31" s="197"/>
      <c r="F31" s="197"/>
      <c r="G31" s="197"/>
      <c r="H31" s="197"/>
      <c r="I31" s="197"/>
      <c r="J31" s="197"/>
    </row>
    <row r="32" spans="1:10" s="1" customFormat="1" ht="15" x14ac:dyDescent="0.25">
      <c r="D32" s="197" t="s">
        <v>479</v>
      </c>
      <c r="E32" s="197"/>
      <c r="F32" s="197"/>
      <c r="G32" s="197"/>
      <c r="H32" s="197"/>
      <c r="I32" s="197"/>
      <c r="J32" s="197"/>
    </row>
    <row r="33" spans="1:12" s="1" customFormat="1" ht="15" x14ac:dyDescent="0.25">
      <c r="D33" s="197" t="s">
        <v>476</v>
      </c>
      <c r="E33" s="197"/>
      <c r="F33" s="197"/>
      <c r="G33" s="197"/>
      <c r="H33" s="197"/>
      <c r="I33" s="197"/>
      <c r="J33" s="197"/>
    </row>
    <row r="34" spans="1:12" s="1" customFormat="1" ht="15" x14ac:dyDescent="0.25">
      <c r="D34" s="197" t="s">
        <v>463</v>
      </c>
      <c r="E34" s="197"/>
      <c r="F34" s="197"/>
      <c r="G34" s="197"/>
      <c r="H34" s="197"/>
      <c r="I34" s="197"/>
      <c r="J34" s="197"/>
    </row>
    <row r="35" spans="1:12" s="1" customFormat="1" ht="15" x14ac:dyDescent="0.25">
      <c r="D35" s="197" t="s">
        <v>455</v>
      </c>
      <c r="E35" s="197"/>
      <c r="F35" s="197"/>
      <c r="G35" s="197"/>
      <c r="H35" s="197"/>
      <c r="I35" s="197"/>
      <c r="J35" s="197"/>
    </row>
    <row r="36" spans="1:12" s="1" customFormat="1" ht="15" x14ac:dyDescent="0.25">
      <c r="D36" s="197" t="s">
        <v>461</v>
      </c>
      <c r="E36" s="197"/>
      <c r="F36" s="197"/>
      <c r="G36" s="197"/>
      <c r="H36" s="197"/>
      <c r="I36" s="197"/>
      <c r="J36" s="197"/>
    </row>
    <row r="37" spans="1:12" s="1" customFormat="1" ht="15" x14ac:dyDescent="0.25">
      <c r="D37" s="197" t="s">
        <v>459</v>
      </c>
      <c r="E37" s="197"/>
      <c r="F37" s="197"/>
      <c r="G37" s="197"/>
      <c r="H37" s="197"/>
      <c r="I37" s="197"/>
      <c r="J37" s="197"/>
    </row>
    <row r="38" spans="1:12" s="1" customFormat="1" ht="15" x14ac:dyDescent="0.25">
      <c r="D38" s="197" t="s">
        <v>478</v>
      </c>
      <c r="E38" s="197"/>
      <c r="F38" s="197"/>
      <c r="G38" s="197"/>
      <c r="H38" s="197"/>
      <c r="I38" s="197"/>
      <c r="J38" s="197"/>
    </row>
    <row r="39" spans="1:12" s="1" customFormat="1" ht="15" x14ac:dyDescent="0.25">
      <c r="D39" s="197" t="s">
        <v>473</v>
      </c>
      <c r="E39" s="197"/>
      <c r="F39" s="197"/>
      <c r="G39" s="197"/>
      <c r="H39" s="197"/>
      <c r="I39" s="197"/>
      <c r="J39" s="197"/>
    </row>
    <row r="40" spans="1:12" s="1" customFormat="1" ht="15" x14ac:dyDescent="0.25">
      <c r="D40" s="197" t="s">
        <v>454</v>
      </c>
      <c r="E40" s="197"/>
      <c r="F40" s="197"/>
      <c r="G40" s="197"/>
      <c r="H40" s="197"/>
      <c r="I40" s="197"/>
      <c r="J40" s="197"/>
    </row>
    <row r="41" spans="1:12" s="1" customFormat="1" ht="15" x14ac:dyDescent="0.25">
      <c r="D41" s="197" t="s">
        <v>457</v>
      </c>
      <c r="E41" s="197"/>
      <c r="F41" s="197"/>
      <c r="G41" s="197"/>
      <c r="H41" s="197"/>
      <c r="I41" s="197"/>
      <c r="J41" s="197"/>
    </row>
    <row r="42" spans="1:12" s="1" customFormat="1" ht="15" x14ac:dyDescent="0.25">
      <c r="D42" s="197" t="s">
        <v>458</v>
      </c>
      <c r="E42" s="197"/>
      <c r="F42" s="197"/>
      <c r="G42" s="197"/>
      <c r="H42" s="197"/>
      <c r="I42" s="197"/>
      <c r="J42" s="197"/>
    </row>
    <row r="43" spans="1:12" s="1" customFormat="1" ht="15" x14ac:dyDescent="0.25">
      <c r="D43" s="197" t="s">
        <v>468</v>
      </c>
      <c r="E43" s="197"/>
      <c r="F43" s="197"/>
      <c r="G43" s="197"/>
      <c r="H43" s="197"/>
      <c r="I43" s="197"/>
      <c r="J43" s="197"/>
    </row>
    <row r="44" spans="1:12" s="1" customFormat="1" ht="15" x14ac:dyDescent="0.25">
      <c r="D44" s="197" t="s">
        <v>466</v>
      </c>
      <c r="E44" s="197"/>
      <c r="F44" s="197"/>
      <c r="G44" s="197"/>
      <c r="H44" s="197"/>
      <c r="I44" s="197"/>
      <c r="J44" s="197"/>
    </row>
    <row r="45" spans="1:12" s="1" customFormat="1" ht="15" x14ac:dyDescent="0.25">
      <c r="D45" s="197" t="s">
        <v>470</v>
      </c>
      <c r="E45" s="197"/>
      <c r="F45" s="197"/>
      <c r="G45" s="197"/>
      <c r="H45" s="197"/>
      <c r="I45" s="197"/>
      <c r="J45" s="197"/>
    </row>
    <row r="46" spans="1:12" s="5" customFormat="1" ht="12.75" x14ac:dyDescent="0.2">
      <c r="C46" s="4"/>
      <c r="D46" s="8"/>
      <c r="E46" s="11"/>
      <c r="F46" s="12"/>
      <c r="G46" s="13"/>
      <c r="H46" s="13"/>
      <c r="I46" s="14"/>
    </row>
    <row r="47" spans="1:12" s="5" customFormat="1" ht="15.95" customHeight="1" x14ac:dyDescent="0.2">
      <c r="A47" s="21"/>
      <c r="B47" s="67"/>
      <c r="D47" s="76" t="s">
        <v>465</v>
      </c>
      <c r="E47" s="77"/>
      <c r="F47" s="77"/>
      <c r="G47" s="77"/>
      <c r="H47" s="77"/>
      <c r="I47" s="73"/>
      <c r="J47" s="22"/>
    </row>
    <row r="48" spans="1:12" s="5" customFormat="1" ht="20.100000000000001" customHeight="1" x14ac:dyDescent="0.2">
      <c r="A48" s="25" t="s">
        <v>213</v>
      </c>
      <c r="B48" s="26"/>
      <c r="D48" s="68" t="s">
        <v>212</v>
      </c>
      <c r="E48" s="195" t="s">
        <v>213</v>
      </c>
      <c r="F48" s="195"/>
      <c r="G48" s="69" t="e">
        <f>IF(Voto!#REF!=1,"De acuerdo",IF(Voto!#REF!=2,"En desacuerdo",IF(Voto!#REF!=3,"Abstención","")))</f>
        <v>#REF!</v>
      </c>
      <c r="H48" s="72"/>
      <c r="I48" s="70" t="e">
        <f>Voto!#REF!</f>
        <v>#REF!</v>
      </c>
      <c r="J48" s="5" t="s">
        <v>490</v>
      </c>
      <c r="L48" s="5" t="str">
        <f t="shared" ref="L48:L112" si="0">IF(K48=2,"Por favor justifique su voto","")</f>
        <v/>
      </c>
    </row>
    <row r="49" spans="1:12" s="5" customFormat="1" ht="25.5" customHeight="1" x14ac:dyDescent="0.2">
      <c r="A49" s="23" t="s">
        <v>233</v>
      </c>
      <c r="B49" s="24"/>
      <c r="D49" s="18" t="s">
        <v>494</v>
      </c>
      <c r="E49" s="200" t="s">
        <v>495</v>
      </c>
      <c r="F49" s="201"/>
      <c r="G49" s="69" t="e">
        <f>IF(Voto!#REF!=1,"De acuerdo",IF(Voto!#REF!=2,"En desacuerdo",IF(Voto!#REF!=3,"Abstención","")))</f>
        <v>#REF!</v>
      </c>
      <c r="H49" s="72"/>
      <c r="I49" s="70" t="e">
        <f>Voto!#REF!</f>
        <v>#REF!</v>
      </c>
      <c r="J49" s="5" t="s">
        <v>490</v>
      </c>
      <c r="L49" s="5" t="str">
        <f t="shared" si="0"/>
        <v/>
      </c>
    </row>
    <row r="50" spans="1:12" s="5" customFormat="1" ht="25.5" customHeight="1" x14ac:dyDescent="0.2">
      <c r="A50" s="25" t="s">
        <v>281</v>
      </c>
      <c r="B50" s="26"/>
      <c r="D50" s="68" t="s">
        <v>232</v>
      </c>
      <c r="E50" s="198" t="s">
        <v>233</v>
      </c>
      <c r="F50" s="199"/>
      <c r="G50" s="69" t="e">
        <f>IF(Voto!#REF!=1,"De acuerdo",IF(Voto!#REF!=2,"En desacuerdo",IF(Voto!#REF!=3,"Abstención","")))</f>
        <v>#REF!</v>
      </c>
      <c r="H50" s="72"/>
      <c r="I50" s="70" t="e">
        <f>Voto!#REF!</f>
        <v>#REF!</v>
      </c>
      <c r="J50" s="5" t="s">
        <v>490</v>
      </c>
      <c r="L50" s="5" t="str">
        <f t="shared" si="0"/>
        <v/>
      </c>
    </row>
    <row r="51" spans="1:12" s="5" customFormat="1" ht="25.5" customHeight="1" x14ac:dyDescent="0.2">
      <c r="A51" s="23" t="s">
        <v>423</v>
      </c>
      <c r="B51" s="24"/>
      <c r="D51" s="18" t="s">
        <v>280</v>
      </c>
      <c r="E51" s="200" t="s">
        <v>281</v>
      </c>
      <c r="F51" s="201"/>
      <c r="G51" s="69" t="e">
        <f>IF(Voto!#REF!=1,"De acuerdo",IF(Voto!#REF!=2,"En desacuerdo",IF(Voto!#REF!=3,"Abstención","")))</f>
        <v>#REF!</v>
      </c>
      <c r="H51" s="72"/>
      <c r="I51" s="70" t="e">
        <f>Voto!#REF!</f>
        <v>#REF!</v>
      </c>
      <c r="J51" s="5" t="s">
        <v>490</v>
      </c>
      <c r="L51" s="5" t="str">
        <f t="shared" si="0"/>
        <v/>
      </c>
    </row>
    <row r="52" spans="1:12" s="5" customFormat="1" ht="25.5" customHeight="1" x14ac:dyDescent="0.2">
      <c r="A52" s="25" t="s">
        <v>437</v>
      </c>
      <c r="B52" s="26"/>
      <c r="D52" s="68" t="s">
        <v>422</v>
      </c>
      <c r="E52" s="198" t="s">
        <v>423</v>
      </c>
      <c r="F52" s="199"/>
      <c r="G52" s="69" t="e">
        <f>IF(Voto!#REF!=1,"De acuerdo",IF(Voto!#REF!=2,"En desacuerdo",IF(Voto!#REF!=3,"Abstención","")))</f>
        <v>#REF!</v>
      </c>
      <c r="H52" s="72"/>
      <c r="I52" s="70" t="e">
        <f>Voto!#REF!</f>
        <v>#REF!</v>
      </c>
      <c r="J52" s="5" t="s">
        <v>490</v>
      </c>
      <c r="L52" s="5" t="str">
        <f t="shared" si="0"/>
        <v/>
      </c>
    </row>
    <row r="53" spans="1:12" s="5" customFormat="1" ht="25.5" customHeight="1" x14ac:dyDescent="0.2">
      <c r="A53" s="23" t="s">
        <v>439</v>
      </c>
      <c r="B53" s="24"/>
      <c r="D53" s="18" t="s">
        <v>436</v>
      </c>
      <c r="E53" s="200" t="s">
        <v>437</v>
      </c>
      <c r="F53" s="201"/>
      <c r="G53" s="69" t="e">
        <f>IF(Voto!#REF!=1,"De acuerdo",IF(Voto!#REF!=2,"En desacuerdo",IF(Voto!#REF!=3,"Abstención","")))</f>
        <v>#REF!</v>
      </c>
      <c r="H53" s="72"/>
      <c r="I53" s="70" t="e">
        <f>Voto!#REF!</f>
        <v>#REF!</v>
      </c>
      <c r="J53" s="5" t="s">
        <v>490</v>
      </c>
      <c r="L53" s="5" t="str">
        <f t="shared" si="0"/>
        <v/>
      </c>
    </row>
    <row r="54" spans="1:12" s="5" customFormat="1" ht="25.5" customHeight="1" x14ac:dyDescent="0.2">
      <c r="A54" s="25" t="s">
        <v>441</v>
      </c>
      <c r="B54" s="26"/>
      <c r="D54" s="68" t="s">
        <v>438</v>
      </c>
      <c r="E54" s="198" t="s">
        <v>439</v>
      </c>
      <c r="F54" s="199"/>
      <c r="G54" s="69" t="e">
        <f>IF(Voto!#REF!=1,"De acuerdo",IF(Voto!#REF!=2,"En desacuerdo",IF(Voto!#REF!=3,"Abstención","")))</f>
        <v>#REF!</v>
      </c>
      <c r="H54" s="72"/>
      <c r="I54" s="71" t="e">
        <f>Voto!#REF!</f>
        <v>#REF!</v>
      </c>
      <c r="J54" s="5" t="s">
        <v>490</v>
      </c>
      <c r="L54" s="5" t="str">
        <f t="shared" si="0"/>
        <v/>
      </c>
    </row>
    <row r="55" spans="1:12" s="5" customFormat="1" ht="25.5" customHeight="1" x14ac:dyDescent="0.2">
      <c r="A55" s="23" t="s">
        <v>443</v>
      </c>
      <c r="B55" s="24"/>
      <c r="D55" s="18" t="s">
        <v>440</v>
      </c>
      <c r="E55" s="200" t="s">
        <v>441</v>
      </c>
      <c r="F55" s="201"/>
      <c r="G55" s="69" t="e">
        <f>IF(Voto!#REF!=1,"De acuerdo",IF(Voto!#REF!=2,"En desacuerdo",IF(Voto!#REF!=3,"Abstención","")))</f>
        <v>#REF!</v>
      </c>
      <c r="H55" s="72"/>
      <c r="I55" s="70" t="e">
        <f>Voto!#REF!</f>
        <v>#REF!</v>
      </c>
      <c r="J55" s="5" t="s">
        <v>490</v>
      </c>
      <c r="L55" s="5" t="str">
        <f t="shared" si="0"/>
        <v/>
      </c>
    </row>
    <row r="56" spans="1:12" s="5" customFormat="1" ht="25.5" customHeight="1" x14ac:dyDescent="0.2">
      <c r="A56" s="25" t="s">
        <v>445</v>
      </c>
      <c r="B56" s="26"/>
      <c r="D56" s="68" t="s">
        <v>442</v>
      </c>
      <c r="E56" s="198" t="s">
        <v>443</v>
      </c>
      <c r="F56" s="199"/>
      <c r="G56" s="69" t="e">
        <f>IF(Voto!#REF!=1,"De acuerdo",IF(Voto!#REF!=2,"En desacuerdo",IF(Voto!#REF!=3,"Abstención","")))</f>
        <v>#REF!</v>
      </c>
      <c r="H56" s="72"/>
      <c r="I56" s="70" t="e">
        <f>Voto!#REF!</f>
        <v>#REF!</v>
      </c>
      <c r="J56" s="5" t="s">
        <v>490</v>
      </c>
      <c r="L56" s="5" t="str">
        <f t="shared" si="0"/>
        <v/>
      </c>
    </row>
    <row r="57" spans="1:12" s="5" customFormat="1" ht="25.5" customHeight="1" x14ac:dyDescent="0.2">
      <c r="A57" s="23" t="s">
        <v>447</v>
      </c>
      <c r="B57" s="24"/>
      <c r="D57" s="18" t="s">
        <v>444</v>
      </c>
      <c r="E57" s="200" t="s">
        <v>445</v>
      </c>
      <c r="F57" s="201"/>
      <c r="G57" s="69" t="e">
        <f>IF(Voto!#REF!=1,"De acuerdo",IF(Voto!#REF!=2,"En desacuerdo",IF(Voto!#REF!=3,"Abstención","")))</f>
        <v>#REF!</v>
      </c>
      <c r="H57" s="72"/>
      <c r="I57" s="70" t="e">
        <f>Voto!#REF!</f>
        <v>#REF!</v>
      </c>
      <c r="J57" s="5" t="s">
        <v>490</v>
      </c>
      <c r="L57" s="5" t="str">
        <f t="shared" si="0"/>
        <v/>
      </c>
    </row>
    <row r="58" spans="1:12" s="5" customFormat="1" ht="25.5" customHeight="1" x14ac:dyDescent="0.2">
      <c r="A58" s="25" t="s">
        <v>449</v>
      </c>
      <c r="B58" s="26"/>
      <c r="D58" s="68" t="s">
        <v>446</v>
      </c>
      <c r="E58" s="198" t="s">
        <v>447</v>
      </c>
      <c r="F58" s="199"/>
      <c r="G58" s="69" t="e">
        <f>IF(Voto!#REF!=1,"De acuerdo",IF(Voto!#REF!=2,"En desacuerdo",IF(Voto!#REF!=3,"Abstención","")))</f>
        <v>#REF!</v>
      </c>
      <c r="H58" s="72"/>
      <c r="I58" s="70" t="e">
        <f>Voto!#REF!</f>
        <v>#REF!</v>
      </c>
      <c r="J58" s="5" t="s">
        <v>490</v>
      </c>
      <c r="L58" s="5" t="str">
        <f t="shared" si="0"/>
        <v/>
      </c>
    </row>
    <row r="59" spans="1:12" s="5" customFormat="1" ht="25.5" customHeight="1" x14ac:dyDescent="0.2">
      <c r="A59" s="23" t="s">
        <v>451</v>
      </c>
      <c r="B59" s="24"/>
      <c r="D59" s="18" t="s">
        <v>448</v>
      </c>
      <c r="E59" s="200" t="s">
        <v>449</v>
      </c>
      <c r="F59" s="201"/>
      <c r="G59" s="69" t="e">
        <f>IF(Voto!#REF!=1,"De acuerdo",IF(Voto!#REF!=2,"En desacuerdo",IF(Voto!#REF!=3,"Abstención","")))</f>
        <v>#REF!</v>
      </c>
      <c r="H59" s="72"/>
      <c r="I59" s="70" t="e">
        <f>Voto!#REF!</f>
        <v>#REF!</v>
      </c>
      <c r="J59" s="5" t="s">
        <v>490</v>
      </c>
      <c r="L59" s="5" t="str">
        <f t="shared" si="0"/>
        <v/>
      </c>
    </row>
    <row r="60" spans="1:12" s="5" customFormat="1" ht="25.5" customHeight="1" x14ac:dyDescent="0.2">
      <c r="A60" s="25"/>
      <c r="B60" s="26"/>
      <c r="D60" s="68" t="s">
        <v>450</v>
      </c>
      <c r="E60" s="198" t="s">
        <v>451</v>
      </c>
      <c r="F60" s="199"/>
      <c r="G60" s="69" t="e">
        <f>IF(Voto!#REF!=1,"De acuerdo",IF(Voto!#REF!=2,"En desacuerdo",IF(Voto!#REF!=3,"Abstención","")))</f>
        <v>#REF!</v>
      </c>
      <c r="H60" s="72"/>
      <c r="I60" s="70" t="e">
        <f>Voto!#REF!</f>
        <v>#REF!</v>
      </c>
      <c r="L60" s="5" t="str">
        <f t="shared" si="0"/>
        <v/>
      </c>
    </row>
    <row r="61" spans="1:12" s="5" customFormat="1" ht="15.95" customHeight="1" x14ac:dyDescent="0.2">
      <c r="A61" s="28"/>
      <c r="B61" s="29"/>
      <c r="D61" s="76" t="s">
        <v>471</v>
      </c>
      <c r="E61" s="77"/>
      <c r="F61" s="77"/>
      <c r="G61" s="77" t="e">
        <f>IF(Voto!#REF!=1,"De acuerdo",IF(Voto!#REF!=2,"En desacuerdo",IF(Voto!#REF!=3,"Abstención","")))</f>
        <v>#REF!</v>
      </c>
      <c r="H61" s="77"/>
      <c r="I61" s="73" t="e">
        <f>Voto!#REF!</f>
        <v>#REF!</v>
      </c>
      <c r="J61" s="22" t="s">
        <v>490</v>
      </c>
      <c r="L61" s="5" t="str">
        <f t="shared" si="0"/>
        <v/>
      </c>
    </row>
    <row r="62" spans="1:12" s="5" customFormat="1" ht="25.5" x14ac:dyDescent="0.2">
      <c r="A62" s="25" t="s">
        <v>7</v>
      </c>
      <c r="B62" s="26"/>
      <c r="D62" s="68" t="s">
        <v>6</v>
      </c>
      <c r="E62" s="195" t="s">
        <v>7</v>
      </c>
      <c r="F62" s="195"/>
      <c r="G62" s="69" t="e">
        <f>IF(Voto!#REF!=1,"De acuerdo",IF(Voto!#REF!=2,"En desacuerdo",IF(Voto!#REF!=3,"Abstención","")))</f>
        <v>#REF!</v>
      </c>
      <c r="H62" s="72"/>
      <c r="I62" s="70" t="e">
        <f>Voto!#REF!</f>
        <v>#REF!</v>
      </c>
      <c r="J62" s="5" t="s">
        <v>490</v>
      </c>
      <c r="L62" s="5" t="str">
        <f t="shared" si="0"/>
        <v/>
      </c>
    </row>
    <row r="63" spans="1:12" s="5" customFormat="1" ht="20.100000000000001" customHeight="1" x14ac:dyDescent="0.2">
      <c r="A63" s="23" t="s">
        <v>75</v>
      </c>
      <c r="B63" s="24"/>
      <c r="D63" s="18" t="s">
        <v>74</v>
      </c>
      <c r="E63" s="194" t="s">
        <v>75</v>
      </c>
      <c r="F63" s="194"/>
      <c r="G63" s="69" t="e">
        <f>IF(Voto!#REF!=1,"De acuerdo",IF(Voto!#REF!=2,"En desacuerdo",IF(Voto!#REF!=3,"Abstención","")))</f>
        <v>#REF!</v>
      </c>
      <c r="H63" s="72"/>
      <c r="I63" s="70" t="e">
        <f>Voto!#REF!</f>
        <v>#REF!</v>
      </c>
      <c r="J63" s="5" t="s">
        <v>490</v>
      </c>
      <c r="L63" s="5" t="str">
        <f t="shared" si="0"/>
        <v/>
      </c>
    </row>
    <row r="64" spans="1:12" s="5" customFormat="1" ht="20.100000000000001" customHeight="1" x14ac:dyDescent="0.2">
      <c r="A64" s="25" t="s">
        <v>125</v>
      </c>
      <c r="B64" s="26"/>
      <c r="D64" s="68" t="s">
        <v>124</v>
      </c>
      <c r="E64" s="195" t="s">
        <v>125</v>
      </c>
      <c r="F64" s="195"/>
      <c r="G64" s="69" t="e">
        <f>IF(Voto!#REF!=1,"De acuerdo",IF(Voto!#REF!=2,"En desacuerdo",IF(Voto!#REF!=3,"Abstención","")))</f>
        <v>#REF!</v>
      </c>
      <c r="H64" s="72"/>
      <c r="I64" s="70" t="e">
        <f>Voto!#REF!</f>
        <v>#REF!</v>
      </c>
      <c r="J64" s="5" t="s">
        <v>490</v>
      </c>
      <c r="L64" s="5" t="str">
        <f t="shared" si="0"/>
        <v/>
      </c>
    </row>
    <row r="65" spans="1:12" s="5" customFormat="1" ht="38.25" x14ac:dyDescent="0.2">
      <c r="A65" s="23" t="s">
        <v>129</v>
      </c>
      <c r="B65" s="24"/>
      <c r="D65" s="18" t="s">
        <v>128</v>
      </c>
      <c r="E65" s="194" t="s">
        <v>129</v>
      </c>
      <c r="F65" s="194"/>
      <c r="G65" s="69" t="e">
        <f>IF(Voto!#REF!=1,"De acuerdo",IF(Voto!#REF!=2,"En desacuerdo",IF(Voto!#REF!=3,"Abstención","")))</f>
        <v>#REF!</v>
      </c>
      <c r="H65" s="72"/>
      <c r="I65" s="70" t="e">
        <f>Voto!#REF!</f>
        <v>#REF!</v>
      </c>
      <c r="J65" s="5" t="s">
        <v>490</v>
      </c>
      <c r="L65" s="5" t="str">
        <f t="shared" si="0"/>
        <v/>
      </c>
    </row>
    <row r="66" spans="1:12" s="5" customFormat="1" ht="20.100000000000001" customHeight="1" x14ac:dyDescent="0.2">
      <c r="A66" s="25" t="s">
        <v>295</v>
      </c>
      <c r="B66" s="26"/>
      <c r="D66" s="68" t="s">
        <v>294</v>
      </c>
      <c r="E66" s="195" t="s">
        <v>295</v>
      </c>
      <c r="F66" s="195"/>
      <c r="G66" s="69" t="e">
        <f>IF(Voto!#REF!=1,"De acuerdo",IF(Voto!#REF!=2,"En desacuerdo",IF(Voto!#REF!=3,"Abstención","")))</f>
        <v>#REF!</v>
      </c>
      <c r="H66" s="72"/>
      <c r="I66" s="70" t="e">
        <f>Voto!#REF!</f>
        <v>#REF!</v>
      </c>
      <c r="J66" s="5" t="s">
        <v>490</v>
      </c>
      <c r="L66" s="5" t="str">
        <f t="shared" si="0"/>
        <v/>
      </c>
    </row>
    <row r="67" spans="1:12" s="5" customFormat="1" ht="25.5" x14ac:dyDescent="0.2">
      <c r="A67" s="23" t="s">
        <v>297</v>
      </c>
      <c r="B67" s="24"/>
      <c r="D67" s="18" t="s">
        <v>296</v>
      </c>
      <c r="E67" s="194" t="s">
        <v>297</v>
      </c>
      <c r="F67" s="194"/>
      <c r="G67" s="69" t="e">
        <f>IF(Voto!#REF!=1,"De acuerdo",IF(Voto!#REF!=2,"En desacuerdo",IF(Voto!#REF!=3,"Abstención","")))</f>
        <v>#REF!</v>
      </c>
      <c r="H67" s="72"/>
      <c r="I67" s="70" t="e">
        <f>Voto!#REF!</f>
        <v>#REF!</v>
      </c>
      <c r="J67" s="5" t="s">
        <v>490</v>
      </c>
      <c r="L67" s="5" t="str">
        <f t="shared" si="0"/>
        <v/>
      </c>
    </row>
    <row r="68" spans="1:12" s="5" customFormat="1" ht="38.25" x14ac:dyDescent="0.2">
      <c r="A68" s="25" t="s">
        <v>337</v>
      </c>
      <c r="B68" s="26"/>
      <c r="D68" s="68" t="s">
        <v>336</v>
      </c>
      <c r="E68" s="195" t="s">
        <v>337</v>
      </c>
      <c r="F68" s="195"/>
      <c r="G68" s="69" t="e">
        <f>IF(Voto!#REF!=1,"De acuerdo",IF(Voto!#REF!=2,"En desacuerdo",IF(Voto!#REF!=3,"Abstención","")))</f>
        <v>#REF!</v>
      </c>
      <c r="H68" s="72"/>
      <c r="I68" s="70" t="e">
        <f>Voto!#REF!</f>
        <v>#REF!</v>
      </c>
      <c r="J68" s="5" t="s">
        <v>490</v>
      </c>
      <c r="L68" s="5" t="str">
        <f t="shared" si="0"/>
        <v/>
      </c>
    </row>
    <row r="69" spans="1:12" s="5" customFormat="1" ht="15.95" customHeight="1" x14ac:dyDescent="0.2">
      <c r="A69" s="9"/>
      <c r="B69" s="29"/>
      <c r="D69" s="76" t="s">
        <v>467</v>
      </c>
      <c r="E69" s="77"/>
      <c r="F69" s="77"/>
      <c r="G69" s="77" t="e">
        <f>IF(Voto!#REF!=1,"De acuerdo",IF(Voto!#REF!=2,"En desacuerdo",IF(Voto!#REF!=3,"Abstención","")))</f>
        <v>#REF!</v>
      </c>
      <c r="H69" s="77"/>
      <c r="I69" s="73" t="e">
        <f>Voto!#REF!</f>
        <v>#REF!</v>
      </c>
      <c r="J69" s="22" t="s">
        <v>490</v>
      </c>
      <c r="L69" s="5" t="str">
        <f t="shared" si="0"/>
        <v/>
      </c>
    </row>
    <row r="70" spans="1:12" s="5" customFormat="1" ht="20.100000000000001" customHeight="1" x14ac:dyDescent="0.2">
      <c r="A70" s="25" t="s">
        <v>53</v>
      </c>
      <c r="B70" s="26"/>
      <c r="D70" s="68" t="s">
        <v>52</v>
      </c>
      <c r="E70" s="195" t="s">
        <v>53</v>
      </c>
      <c r="F70" s="195"/>
      <c r="G70" s="69" t="e">
        <f>IF(Voto!#REF!=1,"De acuerdo",IF(Voto!#REF!=2,"En desacuerdo",IF(Voto!#REF!=3,"Abstención","")))</f>
        <v>#REF!</v>
      </c>
      <c r="H70" s="72"/>
      <c r="I70" s="70" t="e">
        <f>Voto!#REF!</f>
        <v>#REF!</v>
      </c>
      <c r="J70" s="5" t="s">
        <v>490</v>
      </c>
      <c r="L70" s="5" t="str">
        <f t="shared" si="0"/>
        <v/>
      </c>
    </row>
    <row r="71" spans="1:12" s="5" customFormat="1" ht="15.95" customHeight="1" x14ac:dyDescent="0.2">
      <c r="A71" s="9"/>
      <c r="B71" s="29"/>
      <c r="D71" s="76" t="s">
        <v>464</v>
      </c>
      <c r="E71" s="77"/>
      <c r="F71" s="77"/>
      <c r="G71" s="77" t="e">
        <f>IF(Voto!#REF!=1,"De acuerdo",IF(Voto!#REF!=2,"En desacuerdo",IF(Voto!#REF!=3,"Abstención","")))</f>
        <v>#REF!</v>
      </c>
      <c r="H71" s="77"/>
      <c r="I71" s="73" t="e">
        <f>Voto!#REF!</f>
        <v>#REF!</v>
      </c>
      <c r="J71" s="22" t="s">
        <v>490</v>
      </c>
      <c r="L71" s="5" t="str">
        <f t="shared" si="0"/>
        <v/>
      </c>
    </row>
    <row r="72" spans="1:12" s="5" customFormat="1" ht="25.5" x14ac:dyDescent="0.2">
      <c r="A72" s="25" t="s">
        <v>33</v>
      </c>
      <c r="B72" s="26"/>
      <c r="D72" s="68" t="s">
        <v>32</v>
      </c>
      <c r="E72" s="195" t="s">
        <v>33</v>
      </c>
      <c r="F72" s="195"/>
      <c r="G72" s="69" t="e">
        <f>IF(Voto!#REF!=1,"De acuerdo",IF(Voto!#REF!=2,"En desacuerdo",IF(Voto!#REF!=3,"Abstención","")))</f>
        <v>#REF!</v>
      </c>
      <c r="H72" s="72"/>
      <c r="I72" s="70" t="e">
        <f>Voto!#REF!</f>
        <v>#REF!</v>
      </c>
      <c r="J72" s="5" t="s">
        <v>490</v>
      </c>
      <c r="L72" s="5" t="str">
        <f t="shared" si="0"/>
        <v/>
      </c>
    </row>
    <row r="73" spans="1:12" s="5" customFormat="1" ht="25.5" x14ac:dyDescent="0.2">
      <c r="A73" s="23" t="s">
        <v>35</v>
      </c>
      <c r="B73" s="24"/>
      <c r="D73" s="18" t="s">
        <v>34</v>
      </c>
      <c r="E73" s="194" t="s">
        <v>35</v>
      </c>
      <c r="F73" s="194"/>
      <c r="G73" s="69" t="e">
        <f>IF(Voto!#REF!=1,"De acuerdo",IF(Voto!#REF!=2,"En desacuerdo",IF(Voto!#REF!=3,"Abstención","")))</f>
        <v>#REF!</v>
      </c>
      <c r="H73" s="72"/>
      <c r="I73" s="70" t="e">
        <f>Voto!#REF!</f>
        <v>#REF!</v>
      </c>
      <c r="J73" s="5" t="s">
        <v>490</v>
      </c>
      <c r="L73" s="5" t="str">
        <f t="shared" si="0"/>
        <v/>
      </c>
    </row>
    <row r="74" spans="1:12" s="5" customFormat="1" ht="25.5" x14ac:dyDescent="0.2">
      <c r="A74" s="25" t="s">
        <v>79</v>
      </c>
      <c r="B74" s="26"/>
      <c r="D74" s="68" t="s">
        <v>78</v>
      </c>
      <c r="E74" s="195" t="s">
        <v>79</v>
      </c>
      <c r="F74" s="195"/>
      <c r="G74" s="69" t="e">
        <f>IF(Voto!#REF!=1,"De acuerdo",IF(Voto!#REF!=2,"En desacuerdo",IF(Voto!#REF!=3,"Abstención","")))</f>
        <v>#REF!</v>
      </c>
      <c r="H74" s="72"/>
      <c r="I74" s="70" t="e">
        <f>Voto!#REF!</f>
        <v>#REF!</v>
      </c>
      <c r="J74" s="5" t="s">
        <v>490</v>
      </c>
      <c r="L74" s="5" t="str">
        <f t="shared" si="0"/>
        <v/>
      </c>
    </row>
    <row r="75" spans="1:12" s="5" customFormat="1" ht="51" x14ac:dyDescent="0.2">
      <c r="A75" s="23" t="s">
        <v>165</v>
      </c>
      <c r="B75" s="24"/>
      <c r="D75" s="18" t="s">
        <v>164</v>
      </c>
      <c r="E75" s="194" t="s">
        <v>165</v>
      </c>
      <c r="F75" s="194"/>
      <c r="G75" s="69" t="e">
        <f>IF(Voto!#REF!=1,"De acuerdo",IF(Voto!#REF!=2,"En desacuerdo",IF(Voto!#REF!=3,"Abstención","")))</f>
        <v>#REF!</v>
      </c>
      <c r="H75" s="72"/>
      <c r="I75" s="70" t="e">
        <f>Voto!#REF!</f>
        <v>#REF!</v>
      </c>
      <c r="J75" s="5" t="s">
        <v>490</v>
      </c>
      <c r="L75" s="5" t="str">
        <f t="shared" si="0"/>
        <v/>
      </c>
    </row>
    <row r="76" spans="1:12" s="5" customFormat="1" ht="15.95" customHeight="1" x14ac:dyDescent="0.2">
      <c r="A76" s="9"/>
      <c r="B76" s="29"/>
      <c r="D76" s="76" t="s">
        <v>462</v>
      </c>
      <c r="E76" s="77"/>
      <c r="F76" s="77"/>
      <c r="G76" s="77" t="e">
        <f>IF(Voto!#REF!=1,"De acuerdo",IF(Voto!#REF!=2,"En desacuerdo",IF(Voto!#REF!=3,"Abstención","")))</f>
        <v>#REF!</v>
      </c>
      <c r="H76" s="77"/>
      <c r="I76" s="73" t="e">
        <f>Voto!#REF!</f>
        <v>#REF!</v>
      </c>
      <c r="J76" s="22" t="s">
        <v>490</v>
      </c>
      <c r="L76" s="5" t="str">
        <f t="shared" si="0"/>
        <v/>
      </c>
    </row>
    <row r="77" spans="1:12" s="5" customFormat="1" ht="25.5" x14ac:dyDescent="0.2">
      <c r="A77" s="25" t="s">
        <v>289</v>
      </c>
      <c r="B77" s="26"/>
      <c r="D77" s="68" t="s">
        <v>288</v>
      </c>
      <c r="E77" s="195" t="s">
        <v>289</v>
      </c>
      <c r="F77" s="195"/>
      <c r="G77" s="69" t="e">
        <f>IF(Voto!#REF!=1,"De acuerdo",IF(Voto!#REF!=2,"En desacuerdo",IF(Voto!#REF!=3,"Abstención","")))</f>
        <v>#REF!</v>
      </c>
      <c r="H77" s="72"/>
      <c r="I77" s="70" t="e">
        <f>Voto!#REF!</f>
        <v>#REF!</v>
      </c>
      <c r="J77" s="5" t="s">
        <v>490</v>
      </c>
      <c r="L77" s="5" t="str">
        <f t="shared" si="0"/>
        <v/>
      </c>
    </row>
    <row r="78" spans="1:12" s="5" customFormat="1" ht="15.95" customHeight="1" x14ac:dyDescent="0.2">
      <c r="A78" s="9"/>
      <c r="B78" s="29"/>
      <c r="D78" s="76" t="s">
        <v>477</v>
      </c>
      <c r="E78" s="77"/>
      <c r="F78" s="77"/>
      <c r="G78" s="77" t="e">
        <f>IF(Voto!#REF!=1,"De acuerdo",IF(Voto!#REF!=2,"En desacuerdo",IF(Voto!#REF!=3,"Abstención","")))</f>
        <v>#REF!</v>
      </c>
      <c r="H78" s="77"/>
      <c r="I78" s="73" t="e">
        <f>Voto!#REF!</f>
        <v>#REF!</v>
      </c>
      <c r="J78" s="22" t="s">
        <v>490</v>
      </c>
      <c r="L78" s="5" t="str">
        <f t="shared" si="0"/>
        <v/>
      </c>
    </row>
    <row r="79" spans="1:12" s="5" customFormat="1" ht="25.5" x14ac:dyDescent="0.2">
      <c r="A79" s="25" t="s">
        <v>201</v>
      </c>
      <c r="B79" s="26"/>
      <c r="D79" s="68" t="s">
        <v>200</v>
      </c>
      <c r="E79" s="195" t="s">
        <v>201</v>
      </c>
      <c r="F79" s="195"/>
      <c r="G79" s="69" t="e">
        <f>IF(Voto!#REF!=1,"De acuerdo",IF(Voto!#REF!=2,"En desacuerdo",IF(Voto!#REF!=3,"Abstención","")))</f>
        <v>#REF!</v>
      </c>
      <c r="H79" s="72"/>
      <c r="I79" s="70" t="e">
        <f>Voto!#REF!</f>
        <v>#REF!</v>
      </c>
      <c r="J79" s="5" t="s">
        <v>490</v>
      </c>
      <c r="L79" s="5" t="str">
        <f t="shared" si="0"/>
        <v/>
      </c>
    </row>
    <row r="80" spans="1:12" s="5" customFormat="1" ht="38.25" x14ac:dyDescent="0.2">
      <c r="A80" s="23" t="s">
        <v>203</v>
      </c>
      <c r="B80" s="24"/>
      <c r="D80" s="18" t="s">
        <v>202</v>
      </c>
      <c r="E80" s="194" t="s">
        <v>203</v>
      </c>
      <c r="F80" s="194"/>
      <c r="G80" s="69" t="e">
        <f>IF(Voto!#REF!=1,"De acuerdo",IF(Voto!#REF!=2,"En desacuerdo",IF(Voto!#REF!=3,"Abstención","")))</f>
        <v>#REF!</v>
      </c>
      <c r="H80" s="72"/>
      <c r="I80" s="70" t="e">
        <f>Voto!#REF!</f>
        <v>#REF!</v>
      </c>
      <c r="J80" s="5" t="s">
        <v>490</v>
      </c>
      <c r="L80" s="5" t="str">
        <f t="shared" si="0"/>
        <v/>
      </c>
    </row>
    <row r="81" spans="1:12" s="5" customFormat="1" ht="51" x14ac:dyDescent="0.2">
      <c r="A81" s="25" t="s">
        <v>391</v>
      </c>
      <c r="B81" s="26"/>
      <c r="D81" s="68" t="s">
        <v>390</v>
      </c>
      <c r="E81" s="195" t="s">
        <v>391</v>
      </c>
      <c r="F81" s="195"/>
      <c r="G81" s="69" t="e">
        <f>IF(Voto!#REF!=1,"De acuerdo",IF(Voto!#REF!=2,"En desacuerdo",IF(Voto!#REF!=3,"Abstención","")))</f>
        <v>#REF!</v>
      </c>
      <c r="H81" s="72"/>
      <c r="I81" s="70" t="e">
        <f>Voto!#REF!</f>
        <v>#REF!</v>
      </c>
      <c r="J81" s="5" t="s">
        <v>490</v>
      </c>
      <c r="L81" s="5" t="str">
        <f t="shared" si="0"/>
        <v/>
      </c>
    </row>
    <row r="82" spans="1:12" s="5" customFormat="1" ht="15.95" customHeight="1" x14ac:dyDescent="0.2">
      <c r="A82" s="9"/>
      <c r="B82" s="29"/>
      <c r="D82" s="76" t="s">
        <v>460</v>
      </c>
      <c r="E82" s="77"/>
      <c r="F82" s="77"/>
      <c r="G82" s="77" t="e">
        <f>IF(Voto!#REF!=1,"De acuerdo",IF(Voto!#REF!=2,"En desacuerdo",IF(Voto!#REF!=3,"Abstención","")))</f>
        <v>#REF!</v>
      </c>
      <c r="H82" s="77"/>
      <c r="I82" s="73" t="e">
        <f>Voto!#REF!</f>
        <v>#REF!</v>
      </c>
      <c r="J82" s="22" t="s">
        <v>490</v>
      </c>
      <c r="L82" s="5" t="str">
        <f t="shared" si="0"/>
        <v/>
      </c>
    </row>
    <row r="83" spans="1:12" s="5" customFormat="1" ht="38.25" x14ac:dyDescent="0.2">
      <c r="A83" s="25" t="s">
        <v>3</v>
      </c>
      <c r="B83" s="26"/>
      <c r="D83" s="68" t="s">
        <v>2</v>
      </c>
      <c r="E83" s="195" t="s">
        <v>3</v>
      </c>
      <c r="F83" s="195"/>
      <c r="G83" s="69" t="e">
        <f>IF(Voto!#REF!=1,"De acuerdo",IF(Voto!#REF!=2,"En desacuerdo",IF(Voto!#REF!=3,"Abstención","")))</f>
        <v>#REF!</v>
      </c>
      <c r="H83" s="72"/>
      <c r="I83" s="70" t="e">
        <f>Voto!#REF!</f>
        <v>#REF!</v>
      </c>
      <c r="J83" s="5" t="s">
        <v>490</v>
      </c>
      <c r="L83" s="5" t="str">
        <f t="shared" si="0"/>
        <v/>
      </c>
    </row>
    <row r="84" spans="1:12" s="5" customFormat="1" ht="25.5" x14ac:dyDescent="0.2">
      <c r="A84" s="23" t="s">
        <v>41</v>
      </c>
      <c r="B84" s="24"/>
      <c r="D84" s="18" t="s">
        <v>40</v>
      </c>
      <c r="E84" s="194" t="s">
        <v>41</v>
      </c>
      <c r="F84" s="194"/>
      <c r="G84" s="69" t="e">
        <f>IF(Voto!#REF!=1,"De acuerdo",IF(Voto!#REF!=2,"En desacuerdo",IF(Voto!#REF!=3,"Abstención","")))</f>
        <v>#REF!</v>
      </c>
      <c r="H84" s="72"/>
      <c r="I84" s="70" t="e">
        <f>Voto!#REF!</f>
        <v>#REF!</v>
      </c>
      <c r="J84" s="5" t="s">
        <v>490</v>
      </c>
      <c r="L84" s="5" t="str">
        <f t="shared" si="0"/>
        <v/>
      </c>
    </row>
    <row r="85" spans="1:12" s="5" customFormat="1" ht="38.25" x14ac:dyDescent="0.2">
      <c r="A85" s="25" t="s">
        <v>43</v>
      </c>
      <c r="B85" s="26"/>
      <c r="D85" s="68" t="s">
        <v>42</v>
      </c>
      <c r="E85" s="195" t="s">
        <v>43</v>
      </c>
      <c r="F85" s="195"/>
      <c r="G85" s="69" t="e">
        <f>IF(Voto!#REF!=1,"De acuerdo",IF(Voto!#REF!=2,"En desacuerdo",IF(Voto!#REF!=3,"Abstención","")))</f>
        <v>#REF!</v>
      </c>
      <c r="H85" s="72"/>
      <c r="I85" s="70" t="e">
        <f>Voto!#REF!</f>
        <v>#REF!</v>
      </c>
      <c r="J85" s="5" t="s">
        <v>490</v>
      </c>
      <c r="L85" s="5" t="str">
        <f t="shared" si="0"/>
        <v/>
      </c>
    </row>
    <row r="86" spans="1:12" s="5" customFormat="1" ht="38.25" x14ac:dyDescent="0.2">
      <c r="A86" s="23" t="s">
        <v>65</v>
      </c>
      <c r="B86" s="24"/>
      <c r="D86" s="18" t="s">
        <v>64</v>
      </c>
      <c r="E86" s="194" t="s">
        <v>65</v>
      </c>
      <c r="F86" s="194"/>
      <c r="G86" s="69" t="e">
        <f>IF(Voto!#REF!=1,"De acuerdo",IF(Voto!#REF!=2,"En desacuerdo",IF(Voto!#REF!=3,"Abstención","")))</f>
        <v>#REF!</v>
      </c>
      <c r="H86" s="72"/>
      <c r="I86" s="70" t="e">
        <f>Voto!#REF!</f>
        <v>#REF!</v>
      </c>
      <c r="J86" s="5" t="s">
        <v>490</v>
      </c>
      <c r="L86" s="5" t="str">
        <f t="shared" si="0"/>
        <v/>
      </c>
    </row>
    <row r="87" spans="1:12" s="5" customFormat="1" ht="38.25" x14ac:dyDescent="0.2">
      <c r="A87" s="25" t="s">
        <v>77</v>
      </c>
      <c r="B87" s="26"/>
      <c r="D87" s="68" t="s">
        <v>76</v>
      </c>
      <c r="E87" s="195" t="s">
        <v>77</v>
      </c>
      <c r="F87" s="195"/>
      <c r="G87" s="69" t="e">
        <f>IF(Voto!#REF!=1,"De acuerdo",IF(Voto!#REF!=2,"En desacuerdo",IF(Voto!#REF!=3,"Abstención","")))</f>
        <v>#REF!</v>
      </c>
      <c r="H87" s="72"/>
      <c r="I87" s="70" t="e">
        <f>Voto!#REF!</f>
        <v>#REF!</v>
      </c>
      <c r="J87" s="5" t="s">
        <v>490</v>
      </c>
      <c r="L87" s="5" t="str">
        <f t="shared" si="0"/>
        <v/>
      </c>
    </row>
    <row r="88" spans="1:12" s="5" customFormat="1" ht="25.5" x14ac:dyDescent="0.2">
      <c r="A88" s="23" t="s">
        <v>97</v>
      </c>
      <c r="B88" s="24"/>
      <c r="D88" s="18" t="s">
        <v>96</v>
      </c>
      <c r="E88" s="194" t="s">
        <v>97</v>
      </c>
      <c r="F88" s="194"/>
      <c r="G88" s="69" t="e">
        <f>IF(Voto!#REF!=1,"De acuerdo",IF(Voto!#REF!=2,"En desacuerdo",IF(Voto!#REF!=3,"Abstención","")))</f>
        <v>#REF!</v>
      </c>
      <c r="H88" s="72"/>
      <c r="I88" s="70" t="e">
        <f>Voto!#REF!</f>
        <v>#REF!</v>
      </c>
      <c r="J88" s="5" t="s">
        <v>490</v>
      </c>
      <c r="L88" s="5" t="str">
        <f t="shared" si="0"/>
        <v/>
      </c>
    </row>
    <row r="89" spans="1:12" s="5" customFormat="1" ht="38.25" x14ac:dyDescent="0.2">
      <c r="A89" s="25" t="s">
        <v>105</v>
      </c>
      <c r="B89" s="26"/>
      <c r="D89" s="68" t="s">
        <v>104</v>
      </c>
      <c r="E89" s="195" t="s">
        <v>105</v>
      </c>
      <c r="F89" s="195"/>
      <c r="G89" s="69" t="e">
        <f>IF(Voto!#REF!=1,"De acuerdo",IF(Voto!#REF!=2,"En desacuerdo",IF(Voto!#REF!=3,"Abstención","")))</f>
        <v>#REF!</v>
      </c>
      <c r="H89" s="72"/>
      <c r="I89" s="70" t="e">
        <f>Voto!#REF!</f>
        <v>#REF!</v>
      </c>
      <c r="J89" s="5" t="s">
        <v>490</v>
      </c>
      <c r="L89" s="5" t="str">
        <f t="shared" si="0"/>
        <v/>
      </c>
    </row>
    <row r="90" spans="1:12" s="5" customFormat="1" ht="25.5" x14ac:dyDescent="0.2">
      <c r="A90" s="23" t="s">
        <v>107</v>
      </c>
      <c r="B90" s="24"/>
      <c r="D90" s="18" t="s">
        <v>106</v>
      </c>
      <c r="E90" s="194" t="s">
        <v>107</v>
      </c>
      <c r="F90" s="194"/>
      <c r="G90" s="69" t="e">
        <f>IF(Voto!#REF!=1,"De acuerdo",IF(Voto!#REF!=2,"En desacuerdo",IF(Voto!#REF!=3,"Abstención","")))</f>
        <v>#REF!</v>
      </c>
      <c r="H90" s="72"/>
      <c r="I90" s="70" t="e">
        <f>Voto!#REF!</f>
        <v>#REF!</v>
      </c>
      <c r="J90" s="5" t="s">
        <v>490</v>
      </c>
      <c r="L90" s="5" t="str">
        <f t="shared" si="0"/>
        <v/>
      </c>
    </row>
    <row r="91" spans="1:12" s="5" customFormat="1" ht="25.5" x14ac:dyDescent="0.2">
      <c r="A91" s="25" t="s">
        <v>109</v>
      </c>
      <c r="B91" s="26"/>
      <c r="D91" s="68" t="s">
        <v>108</v>
      </c>
      <c r="E91" s="195" t="s">
        <v>109</v>
      </c>
      <c r="F91" s="195"/>
      <c r="G91" s="69" t="e">
        <f>IF(Voto!#REF!=1,"De acuerdo",IF(Voto!#REF!=2,"En desacuerdo",IF(Voto!#REF!=3,"Abstención","")))</f>
        <v>#REF!</v>
      </c>
      <c r="H91" s="72"/>
      <c r="I91" s="70" t="e">
        <f>Voto!#REF!</f>
        <v>#REF!</v>
      </c>
      <c r="J91" s="5" t="s">
        <v>490</v>
      </c>
      <c r="L91" s="5" t="str">
        <f t="shared" si="0"/>
        <v/>
      </c>
    </row>
    <row r="92" spans="1:12" s="5" customFormat="1" ht="25.5" x14ac:dyDescent="0.2">
      <c r="A92" s="23" t="s">
        <v>115</v>
      </c>
      <c r="B92" s="24"/>
      <c r="D92" s="18" t="s">
        <v>114</v>
      </c>
      <c r="E92" s="194" t="s">
        <v>115</v>
      </c>
      <c r="F92" s="194"/>
      <c r="G92" s="69" t="e">
        <f>IF(Voto!#REF!=1,"De acuerdo",IF(Voto!#REF!=2,"En desacuerdo",IF(Voto!#REF!=3,"Abstención","")))</f>
        <v>#REF!</v>
      </c>
      <c r="H92" s="72"/>
      <c r="I92" s="70" t="e">
        <f>Voto!#REF!</f>
        <v>#REF!</v>
      </c>
      <c r="J92" s="5" t="s">
        <v>490</v>
      </c>
      <c r="L92" s="5" t="str">
        <f t="shared" si="0"/>
        <v/>
      </c>
    </row>
    <row r="93" spans="1:12" s="5" customFormat="1" ht="38.25" x14ac:dyDescent="0.2">
      <c r="A93" s="25" t="s">
        <v>117</v>
      </c>
      <c r="B93" s="26"/>
      <c r="D93" s="68" t="s">
        <v>116</v>
      </c>
      <c r="E93" s="195" t="s">
        <v>117</v>
      </c>
      <c r="F93" s="195"/>
      <c r="G93" s="69" t="e">
        <f>IF(Voto!#REF!=1,"De acuerdo",IF(Voto!#REF!=2,"En desacuerdo",IF(Voto!#REF!=3,"Abstención","")))</f>
        <v>#REF!</v>
      </c>
      <c r="H93" s="72"/>
      <c r="I93" s="70" t="e">
        <f>Voto!#REF!</f>
        <v>#REF!</v>
      </c>
      <c r="J93" s="5" t="s">
        <v>490</v>
      </c>
      <c r="L93" s="5" t="str">
        <f t="shared" si="0"/>
        <v/>
      </c>
    </row>
    <row r="94" spans="1:12" s="5" customFormat="1" ht="20.100000000000001" customHeight="1" x14ac:dyDescent="0.2">
      <c r="A94" s="23" t="s">
        <v>123</v>
      </c>
      <c r="B94" s="24"/>
      <c r="D94" s="18" t="s">
        <v>122</v>
      </c>
      <c r="E94" s="194" t="s">
        <v>123</v>
      </c>
      <c r="F94" s="194"/>
      <c r="G94" s="69" t="e">
        <f>IF(Voto!#REF!=1,"De acuerdo",IF(Voto!#REF!=2,"En desacuerdo",IF(Voto!#REF!=3,"Abstención","")))</f>
        <v>#REF!</v>
      </c>
      <c r="H94" s="72"/>
      <c r="I94" s="70" t="e">
        <f>Voto!#REF!</f>
        <v>#REF!</v>
      </c>
      <c r="J94" s="5" t="s">
        <v>490</v>
      </c>
      <c r="L94" s="5" t="str">
        <f t="shared" si="0"/>
        <v/>
      </c>
    </row>
    <row r="95" spans="1:12" s="5" customFormat="1" ht="38.25" x14ac:dyDescent="0.2">
      <c r="A95" s="25" t="s">
        <v>149</v>
      </c>
      <c r="B95" s="26"/>
      <c r="D95" s="68" t="s">
        <v>148</v>
      </c>
      <c r="E95" s="195" t="s">
        <v>149</v>
      </c>
      <c r="F95" s="195"/>
      <c r="G95" s="69" t="e">
        <f>IF(Voto!#REF!=1,"De acuerdo",IF(Voto!#REF!=2,"En desacuerdo",IF(Voto!#REF!=3,"Abstención","")))</f>
        <v>#REF!</v>
      </c>
      <c r="H95" s="72"/>
      <c r="I95" s="70" t="e">
        <f>Voto!#REF!</f>
        <v>#REF!</v>
      </c>
      <c r="J95" s="5" t="s">
        <v>490</v>
      </c>
      <c r="L95" s="5" t="str">
        <f t="shared" si="0"/>
        <v/>
      </c>
    </row>
    <row r="96" spans="1:12" s="5" customFormat="1" ht="25.5" x14ac:dyDescent="0.2">
      <c r="A96" s="23" t="s">
        <v>157</v>
      </c>
      <c r="B96" s="24"/>
      <c r="D96" s="18" t="s">
        <v>156</v>
      </c>
      <c r="E96" s="194" t="s">
        <v>157</v>
      </c>
      <c r="F96" s="194"/>
      <c r="G96" s="69" t="e">
        <f>IF(Voto!#REF!=1,"De acuerdo",IF(Voto!#REF!=2,"En desacuerdo",IF(Voto!#REF!=3,"Abstención","")))</f>
        <v>#REF!</v>
      </c>
      <c r="H96" s="72"/>
      <c r="I96" s="70" t="e">
        <f>Voto!#REF!</f>
        <v>#REF!</v>
      </c>
      <c r="J96" s="5" t="s">
        <v>490</v>
      </c>
      <c r="L96" s="5" t="str">
        <f t="shared" si="0"/>
        <v/>
      </c>
    </row>
    <row r="97" spans="1:12" s="5" customFormat="1" ht="51" x14ac:dyDescent="0.2">
      <c r="A97" s="25" t="s">
        <v>159</v>
      </c>
      <c r="B97" s="26"/>
      <c r="D97" s="68" t="s">
        <v>158</v>
      </c>
      <c r="E97" s="195" t="s">
        <v>159</v>
      </c>
      <c r="F97" s="195"/>
      <c r="G97" s="69" t="e">
        <f>IF(Voto!#REF!=1,"De acuerdo",IF(Voto!#REF!=2,"En desacuerdo",IF(Voto!#REF!=3,"Abstención","")))</f>
        <v>#REF!</v>
      </c>
      <c r="H97" s="72"/>
      <c r="I97" s="70" t="e">
        <f>Voto!#REF!</f>
        <v>#REF!</v>
      </c>
      <c r="J97" s="5" t="s">
        <v>490</v>
      </c>
      <c r="L97" s="5" t="str">
        <f t="shared" si="0"/>
        <v/>
      </c>
    </row>
    <row r="98" spans="1:12" s="5" customFormat="1" ht="25.5" x14ac:dyDescent="0.2">
      <c r="A98" s="23" t="s">
        <v>207</v>
      </c>
      <c r="B98" s="24"/>
      <c r="D98" s="18" t="s">
        <v>206</v>
      </c>
      <c r="E98" s="194" t="s">
        <v>207</v>
      </c>
      <c r="F98" s="194"/>
      <c r="G98" s="69" t="e">
        <f>IF(Voto!#REF!=1,"De acuerdo",IF(Voto!#REF!=2,"En desacuerdo",IF(Voto!#REF!=3,"Abstención","")))</f>
        <v>#REF!</v>
      </c>
      <c r="H98" s="72"/>
      <c r="I98" s="70" t="e">
        <f>Voto!#REF!</f>
        <v>#REF!</v>
      </c>
      <c r="J98" s="5" t="s">
        <v>490</v>
      </c>
      <c r="L98" s="5" t="str">
        <f t="shared" si="0"/>
        <v/>
      </c>
    </row>
    <row r="99" spans="1:12" s="5" customFormat="1" ht="20.100000000000001" customHeight="1" x14ac:dyDescent="0.2">
      <c r="A99" s="25" t="s">
        <v>209</v>
      </c>
      <c r="B99" s="26"/>
      <c r="D99" s="68" t="s">
        <v>208</v>
      </c>
      <c r="E99" s="195" t="s">
        <v>209</v>
      </c>
      <c r="F99" s="195"/>
      <c r="G99" s="69" t="e">
        <f>IF(Voto!#REF!=1,"De acuerdo",IF(Voto!#REF!=2,"En desacuerdo",IF(Voto!#REF!=3,"Abstención","")))</f>
        <v>#REF!</v>
      </c>
      <c r="H99" s="72"/>
      <c r="I99" s="70" t="e">
        <f>Voto!#REF!</f>
        <v>#REF!</v>
      </c>
      <c r="J99" s="5" t="s">
        <v>490</v>
      </c>
      <c r="L99" s="5" t="str">
        <f t="shared" si="0"/>
        <v/>
      </c>
    </row>
    <row r="100" spans="1:12" s="5" customFormat="1" ht="25.5" x14ac:dyDescent="0.2">
      <c r="A100" s="23" t="s">
        <v>215</v>
      </c>
      <c r="B100" s="24"/>
      <c r="D100" s="18" t="s">
        <v>214</v>
      </c>
      <c r="E100" s="194" t="s">
        <v>215</v>
      </c>
      <c r="F100" s="194"/>
      <c r="G100" s="69" t="e">
        <f>IF(Voto!#REF!=1,"De acuerdo",IF(Voto!#REF!=2,"En desacuerdo",IF(Voto!#REF!=3,"Abstención","")))</f>
        <v>#REF!</v>
      </c>
      <c r="H100" s="72"/>
      <c r="I100" s="70" t="e">
        <f>Voto!#REF!</f>
        <v>#REF!</v>
      </c>
      <c r="J100" s="5" t="s">
        <v>490</v>
      </c>
      <c r="L100" s="5" t="str">
        <f t="shared" si="0"/>
        <v/>
      </c>
    </row>
    <row r="101" spans="1:12" s="5" customFormat="1" ht="25.5" x14ac:dyDescent="0.2">
      <c r="A101" s="25" t="s">
        <v>231</v>
      </c>
      <c r="B101" s="26"/>
      <c r="D101" s="68" t="s">
        <v>230</v>
      </c>
      <c r="E101" s="195" t="s">
        <v>231</v>
      </c>
      <c r="F101" s="195"/>
      <c r="G101" s="69" t="e">
        <f>IF(Voto!#REF!=1,"De acuerdo",IF(Voto!#REF!=2,"En desacuerdo",IF(Voto!#REF!=3,"Abstención","")))</f>
        <v>#REF!</v>
      </c>
      <c r="H101" s="72"/>
      <c r="I101" s="70" t="e">
        <f>Voto!#REF!</f>
        <v>#REF!</v>
      </c>
      <c r="J101" s="5" t="s">
        <v>490</v>
      </c>
      <c r="L101" s="5" t="str">
        <f t="shared" si="0"/>
        <v/>
      </c>
    </row>
    <row r="102" spans="1:12" s="5" customFormat="1" ht="25.5" x14ac:dyDescent="0.2">
      <c r="A102" s="23" t="s">
        <v>359</v>
      </c>
      <c r="B102" s="24"/>
      <c r="D102" s="18" t="s">
        <v>358</v>
      </c>
      <c r="E102" s="194" t="s">
        <v>359</v>
      </c>
      <c r="F102" s="194"/>
      <c r="G102" s="69" t="e">
        <f>IF(Voto!#REF!=1,"De acuerdo",IF(Voto!#REF!=2,"En desacuerdo",IF(Voto!#REF!=3,"Abstención","")))</f>
        <v>#REF!</v>
      </c>
      <c r="H102" s="72"/>
      <c r="I102" s="70" t="e">
        <f>Voto!#REF!</f>
        <v>#REF!</v>
      </c>
      <c r="J102" s="5" t="s">
        <v>490</v>
      </c>
      <c r="L102" s="5" t="str">
        <f t="shared" si="0"/>
        <v/>
      </c>
    </row>
    <row r="103" spans="1:12" s="5" customFormat="1" ht="38.25" x14ac:dyDescent="0.2">
      <c r="A103" s="25" t="s">
        <v>373</v>
      </c>
      <c r="B103" s="26"/>
      <c r="D103" s="68" t="s">
        <v>372</v>
      </c>
      <c r="E103" s="195" t="s">
        <v>373</v>
      </c>
      <c r="F103" s="195"/>
      <c r="G103" s="69" t="e">
        <f>IF(Voto!#REF!=1,"De acuerdo",IF(Voto!#REF!=2,"En desacuerdo",IF(Voto!#REF!=3,"Abstención","")))</f>
        <v>#REF!</v>
      </c>
      <c r="H103" s="72"/>
      <c r="I103" s="70" t="e">
        <f>Voto!#REF!</f>
        <v>#REF!</v>
      </c>
      <c r="J103" s="5" t="s">
        <v>490</v>
      </c>
      <c r="L103" s="5" t="str">
        <f t="shared" si="0"/>
        <v/>
      </c>
    </row>
    <row r="104" spans="1:12" s="5" customFormat="1" ht="38.25" x14ac:dyDescent="0.2">
      <c r="A104" s="23" t="s">
        <v>375</v>
      </c>
      <c r="B104" s="24"/>
      <c r="D104" s="18" t="s">
        <v>374</v>
      </c>
      <c r="E104" s="194" t="s">
        <v>375</v>
      </c>
      <c r="F104" s="194"/>
      <c r="G104" s="69" t="e">
        <f>IF(Voto!#REF!=1,"De acuerdo",IF(Voto!#REF!=2,"En desacuerdo",IF(Voto!#REF!=3,"Abstención","")))</f>
        <v>#REF!</v>
      </c>
      <c r="H104" s="72"/>
      <c r="I104" s="70" t="e">
        <f>Voto!#REF!</f>
        <v>#REF!</v>
      </c>
      <c r="J104" s="5" t="s">
        <v>490</v>
      </c>
      <c r="L104" s="5" t="str">
        <f t="shared" si="0"/>
        <v/>
      </c>
    </row>
    <row r="105" spans="1:12" s="5" customFormat="1" ht="51" x14ac:dyDescent="0.2">
      <c r="A105" s="25" t="s">
        <v>377</v>
      </c>
      <c r="B105" s="26"/>
      <c r="D105" s="68" t="s">
        <v>376</v>
      </c>
      <c r="E105" s="195" t="s">
        <v>377</v>
      </c>
      <c r="F105" s="195"/>
      <c r="G105" s="69" t="e">
        <f>IF(Voto!#REF!=1,"De acuerdo",IF(Voto!#REF!=2,"En desacuerdo",IF(Voto!#REF!=3,"Abstención","")))</f>
        <v>#REF!</v>
      </c>
      <c r="H105" s="72"/>
      <c r="I105" s="70" t="e">
        <f>Voto!#REF!</f>
        <v>#REF!</v>
      </c>
      <c r="J105" s="5" t="s">
        <v>490</v>
      </c>
      <c r="L105" s="5" t="str">
        <f t="shared" si="0"/>
        <v/>
      </c>
    </row>
    <row r="106" spans="1:12" s="5" customFormat="1" ht="51" x14ac:dyDescent="0.2">
      <c r="A106" s="23" t="s">
        <v>427</v>
      </c>
      <c r="B106" s="24"/>
      <c r="D106" s="18" t="s">
        <v>426</v>
      </c>
      <c r="E106" s="194" t="s">
        <v>427</v>
      </c>
      <c r="F106" s="194"/>
      <c r="G106" s="69" t="e">
        <f>IF(Voto!#REF!=1,"De acuerdo",IF(Voto!#REF!=2,"En desacuerdo",IF(Voto!#REF!=3,"Abstención","")))</f>
        <v>#REF!</v>
      </c>
      <c r="H106" s="72"/>
      <c r="I106" s="70" t="e">
        <f>Voto!#REF!</f>
        <v>#REF!</v>
      </c>
      <c r="J106" s="5" t="s">
        <v>490</v>
      </c>
      <c r="L106" s="5" t="str">
        <f t="shared" si="0"/>
        <v/>
      </c>
    </row>
    <row r="107" spans="1:12" s="5" customFormat="1" ht="51" x14ac:dyDescent="0.2">
      <c r="A107" s="25" t="s">
        <v>429</v>
      </c>
      <c r="B107" s="26"/>
      <c r="D107" s="68" t="s">
        <v>428</v>
      </c>
      <c r="E107" s="195" t="s">
        <v>429</v>
      </c>
      <c r="F107" s="195"/>
      <c r="G107" s="69" t="e">
        <f>IF(Voto!#REF!=1,"De acuerdo",IF(Voto!#REF!=2,"En desacuerdo",IF(Voto!#REF!=3,"Abstención","")))</f>
        <v>#REF!</v>
      </c>
      <c r="H107" s="72"/>
      <c r="I107" s="70" t="e">
        <f>Voto!#REF!</f>
        <v>#REF!</v>
      </c>
      <c r="J107" s="5" t="s">
        <v>490</v>
      </c>
      <c r="L107" s="5" t="str">
        <f t="shared" si="0"/>
        <v/>
      </c>
    </row>
    <row r="108" spans="1:12" s="5" customFormat="1" ht="51" x14ac:dyDescent="0.2">
      <c r="A108" s="23" t="s">
        <v>431</v>
      </c>
      <c r="B108" s="24"/>
      <c r="D108" s="18" t="s">
        <v>430</v>
      </c>
      <c r="E108" s="194" t="s">
        <v>431</v>
      </c>
      <c r="F108" s="194"/>
      <c r="G108" s="69" t="e">
        <f>IF(Voto!#REF!=1,"De acuerdo",IF(Voto!#REF!=2,"En desacuerdo",IF(Voto!#REF!=3,"Abstención","")))</f>
        <v>#REF!</v>
      </c>
      <c r="H108" s="72"/>
      <c r="I108" s="70" t="e">
        <f>Voto!#REF!</f>
        <v>#REF!</v>
      </c>
      <c r="J108" s="5" t="s">
        <v>490</v>
      </c>
      <c r="L108" s="5" t="str">
        <f t="shared" si="0"/>
        <v/>
      </c>
    </row>
    <row r="109" spans="1:12" s="5" customFormat="1" ht="15.95" customHeight="1" x14ac:dyDescent="0.2">
      <c r="A109" s="9"/>
      <c r="B109" s="29"/>
      <c r="D109" s="76" t="s">
        <v>474</v>
      </c>
      <c r="E109" s="77"/>
      <c r="F109" s="77"/>
      <c r="G109" s="77" t="e">
        <f>IF(Voto!#REF!=1,"De acuerdo",IF(Voto!#REF!=2,"En desacuerdo",IF(Voto!#REF!=3,"Abstención","")))</f>
        <v>#REF!</v>
      </c>
      <c r="H109" s="77"/>
      <c r="I109" s="73" t="e">
        <f>Voto!#REF!</f>
        <v>#REF!</v>
      </c>
      <c r="J109" s="22" t="s">
        <v>490</v>
      </c>
      <c r="L109" s="5" t="str">
        <f t="shared" si="0"/>
        <v/>
      </c>
    </row>
    <row r="110" spans="1:12" s="5" customFormat="1" ht="38.25" x14ac:dyDescent="0.2">
      <c r="A110" s="25" t="s">
        <v>67</v>
      </c>
      <c r="B110" s="26"/>
      <c r="D110" s="68" t="s">
        <v>66</v>
      </c>
      <c r="E110" s="195" t="s">
        <v>67</v>
      </c>
      <c r="F110" s="195"/>
      <c r="G110" s="69" t="e">
        <f>IF(Voto!#REF!=1,"De acuerdo",IF(Voto!#REF!=2,"En desacuerdo",IF(Voto!#REF!=3,"Abstención","")))</f>
        <v>#REF!</v>
      </c>
      <c r="H110" s="72"/>
      <c r="I110" s="70" t="e">
        <f>Voto!#REF!</f>
        <v>#REF!</v>
      </c>
      <c r="J110" s="5" t="s">
        <v>490</v>
      </c>
      <c r="L110" s="5" t="str">
        <f t="shared" si="0"/>
        <v/>
      </c>
    </row>
    <row r="111" spans="1:12" s="5" customFormat="1" ht="25.5" x14ac:dyDescent="0.2">
      <c r="A111" s="23" t="s">
        <v>99</v>
      </c>
      <c r="B111" s="24"/>
      <c r="D111" s="18" t="s">
        <v>98</v>
      </c>
      <c r="E111" s="194" t="s">
        <v>99</v>
      </c>
      <c r="F111" s="194"/>
      <c r="G111" s="69" t="e">
        <f>IF(Voto!#REF!=1,"De acuerdo",IF(Voto!#REF!=2,"En desacuerdo",IF(Voto!#REF!=3,"Abstención","")))</f>
        <v>#REF!</v>
      </c>
      <c r="H111" s="72"/>
      <c r="I111" s="70" t="e">
        <f>Voto!#REF!</f>
        <v>#REF!</v>
      </c>
      <c r="J111" s="5" t="s">
        <v>490</v>
      </c>
      <c r="L111" s="5" t="str">
        <f t="shared" si="0"/>
        <v/>
      </c>
    </row>
    <row r="112" spans="1:12" s="5" customFormat="1" ht="25.5" x14ac:dyDescent="0.2">
      <c r="A112" s="25" t="s">
        <v>139</v>
      </c>
      <c r="B112" s="26"/>
      <c r="D112" s="68" t="s">
        <v>138</v>
      </c>
      <c r="E112" s="195" t="s">
        <v>139</v>
      </c>
      <c r="F112" s="195"/>
      <c r="G112" s="69" t="e">
        <f>IF(Voto!#REF!=1,"De acuerdo",IF(Voto!#REF!=2,"En desacuerdo",IF(Voto!#REF!=3,"Abstención","")))</f>
        <v>#REF!</v>
      </c>
      <c r="H112" s="72"/>
      <c r="I112" s="70" t="e">
        <f>Voto!#REF!</f>
        <v>#REF!</v>
      </c>
      <c r="J112" s="5" t="s">
        <v>490</v>
      </c>
      <c r="L112" s="5" t="str">
        <f t="shared" si="0"/>
        <v/>
      </c>
    </row>
    <row r="113" spans="1:12" s="5" customFormat="1" ht="51" x14ac:dyDescent="0.2">
      <c r="A113" s="23" t="s">
        <v>245</v>
      </c>
      <c r="B113" s="24"/>
      <c r="D113" s="18" t="s">
        <v>244</v>
      </c>
      <c r="E113" s="194" t="s">
        <v>245</v>
      </c>
      <c r="F113" s="194"/>
      <c r="G113" s="69" t="e">
        <f>IF(Voto!#REF!=1,"De acuerdo",IF(Voto!#REF!=2,"En desacuerdo",IF(Voto!#REF!=3,"Abstención","")))</f>
        <v>#REF!</v>
      </c>
      <c r="H113" s="72"/>
      <c r="I113" s="70" t="e">
        <f>Voto!#REF!</f>
        <v>#REF!</v>
      </c>
      <c r="J113" s="5" t="s">
        <v>490</v>
      </c>
      <c r="L113" s="5" t="str">
        <f t="shared" ref="L113:L177" si="1">IF(K113=2,"Por favor justifique su voto","")</f>
        <v/>
      </c>
    </row>
    <row r="114" spans="1:12" s="5" customFormat="1" ht="38.25" x14ac:dyDescent="0.2">
      <c r="A114" s="25" t="s">
        <v>247</v>
      </c>
      <c r="B114" s="26"/>
      <c r="D114" s="68" t="s">
        <v>246</v>
      </c>
      <c r="E114" s="195" t="s">
        <v>247</v>
      </c>
      <c r="F114" s="195"/>
      <c r="G114" s="69" t="e">
        <f>IF(Voto!#REF!=1,"De acuerdo",IF(Voto!#REF!=2,"En desacuerdo",IF(Voto!#REF!=3,"Abstención","")))</f>
        <v>#REF!</v>
      </c>
      <c r="H114" s="72"/>
      <c r="I114" s="70" t="e">
        <f>Voto!#REF!</f>
        <v>#REF!</v>
      </c>
      <c r="J114" s="5" t="s">
        <v>490</v>
      </c>
      <c r="L114" s="5" t="str">
        <f t="shared" si="1"/>
        <v/>
      </c>
    </row>
    <row r="115" spans="1:12" s="5" customFormat="1" ht="25.5" x14ac:dyDescent="0.2">
      <c r="A115" s="23" t="s">
        <v>397</v>
      </c>
      <c r="B115" s="24"/>
      <c r="D115" s="18" t="s">
        <v>396</v>
      </c>
      <c r="E115" s="194" t="s">
        <v>397</v>
      </c>
      <c r="F115" s="194"/>
      <c r="G115" s="69" t="e">
        <f>IF(Voto!#REF!=1,"De acuerdo",IF(Voto!#REF!=2,"En desacuerdo",IF(Voto!#REF!=3,"Abstención","")))</f>
        <v>#REF!</v>
      </c>
      <c r="H115" s="72"/>
      <c r="I115" s="70" t="e">
        <f>Voto!#REF!</f>
        <v>#REF!</v>
      </c>
      <c r="J115" s="5" t="s">
        <v>490</v>
      </c>
      <c r="L115" s="5" t="str">
        <f t="shared" si="1"/>
        <v/>
      </c>
    </row>
    <row r="116" spans="1:12" s="5" customFormat="1" ht="25.5" x14ac:dyDescent="0.2">
      <c r="A116" s="25" t="s">
        <v>409</v>
      </c>
      <c r="B116" s="26"/>
      <c r="D116" s="68" t="s">
        <v>408</v>
      </c>
      <c r="E116" s="195" t="s">
        <v>409</v>
      </c>
      <c r="F116" s="195"/>
      <c r="G116" s="69" t="e">
        <f>IF(Voto!#REF!=1,"De acuerdo",IF(Voto!#REF!=2,"En desacuerdo",IF(Voto!#REF!=3,"Abstención","")))</f>
        <v>#REF!</v>
      </c>
      <c r="H116" s="72"/>
      <c r="I116" s="70" t="e">
        <f>Voto!#REF!</f>
        <v>#REF!</v>
      </c>
      <c r="J116" s="5" t="s">
        <v>490</v>
      </c>
      <c r="L116" s="5" t="str">
        <f t="shared" si="1"/>
        <v/>
      </c>
    </row>
    <row r="117" spans="1:12" s="5" customFormat="1" ht="38.25" x14ac:dyDescent="0.2">
      <c r="A117" s="23" t="s">
        <v>435</v>
      </c>
      <c r="B117" s="24"/>
      <c r="D117" s="18" t="s">
        <v>434</v>
      </c>
      <c r="E117" s="194" t="s">
        <v>435</v>
      </c>
      <c r="F117" s="194"/>
      <c r="G117" s="69" t="e">
        <f>IF(Voto!#REF!=1,"De acuerdo",IF(Voto!#REF!=2,"En desacuerdo",IF(Voto!#REF!=3,"Abstención","")))</f>
        <v>#REF!</v>
      </c>
      <c r="H117" s="72"/>
      <c r="I117" s="70" t="e">
        <f>Voto!#REF!</f>
        <v>#REF!</v>
      </c>
      <c r="J117" s="5" t="s">
        <v>490</v>
      </c>
      <c r="L117" s="5" t="str">
        <f t="shared" si="1"/>
        <v/>
      </c>
    </row>
    <row r="118" spans="1:12" s="5" customFormat="1" ht="15.95" customHeight="1" x14ac:dyDescent="0.2">
      <c r="A118" s="9"/>
      <c r="B118" s="29"/>
      <c r="D118" s="76" t="s">
        <v>456</v>
      </c>
      <c r="E118" s="77"/>
      <c r="F118" s="77"/>
      <c r="G118" s="77" t="e">
        <f>IF(Voto!#REF!=1,"De acuerdo",IF(Voto!#REF!=2,"En desacuerdo",IF(Voto!#REF!=3,"Abstención","")))</f>
        <v>#REF!</v>
      </c>
      <c r="H118" s="77"/>
      <c r="I118" s="73" t="e">
        <f>Voto!#REF!</f>
        <v>#REF!</v>
      </c>
      <c r="J118" s="22" t="s">
        <v>490</v>
      </c>
      <c r="L118" s="5" t="str">
        <f t="shared" si="1"/>
        <v/>
      </c>
    </row>
    <row r="119" spans="1:12" s="5" customFormat="1" ht="20.100000000000001" customHeight="1" x14ac:dyDescent="0.2">
      <c r="A119" s="25" t="s">
        <v>91</v>
      </c>
      <c r="B119" s="26"/>
      <c r="D119" s="68" t="s">
        <v>90</v>
      </c>
      <c r="E119" s="195" t="s">
        <v>91</v>
      </c>
      <c r="F119" s="195"/>
      <c r="G119" s="69" t="e">
        <f>IF(Voto!#REF!=1,"De acuerdo",IF(Voto!#REF!=2,"En desacuerdo",IF(Voto!#REF!=3,"Abstención","")))</f>
        <v>#REF!</v>
      </c>
      <c r="H119" s="72"/>
      <c r="I119" s="70" t="e">
        <f>Voto!#REF!</f>
        <v>#REF!</v>
      </c>
      <c r="J119" s="5" t="s">
        <v>490</v>
      </c>
      <c r="L119" s="5" t="str">
        <f t="shared" si="1"/>
        <v/>
      </c>
    </row>
    <row r="120" spans="1:12" s="5" customFormat="1" ht="25.5" x14ac:dyDescent="0.2">
      <c r="A120" s="23" t="s">
        <v>93</v>
      </c>
      <c r="B120" s="24"/>
      <c r="D120" s="18" t="s">
        <v>92</v>
      </c>
      <c r="E120" s="194" t="s">
        <v>93</v>
      </c>
      <c r="F120" s="194"/>
      <c r="G120" s="69" t="e">
        <f>IF(Voto!#REF!=1,"De acuerdo",IF(Voto!#REF!=2,"En desacuerdo",IF(Voto!#REF!=3,"Abstención","")))</f>
        <v>#REF!</v>
      </c>
      <c r="H120" s="72"/>
      <c r="I120" s="70" t="e">
        <f>Voto!#REF!</f>
        <v>#REF!</v>
      </c>
      <c r="J120" s="5" t="s">
        <v>490</v>
      </c>
      <c r="L120" s="5" t="str">
        <f t="shared" si="1"/>
        <v/>
      </c>
    </row>
    <row r="121" spans="1:12" s="5" customFormat="1" ht="20.100000000000001" customHeight="1" x14ac:dyDescent="0.2">
      <c r="A121" s="25" t="s">
        <v>119</v>
      </c>
      <c r="B121" s="26"/>
      <c r="D121" s="68" t="s">
        <v>118</v>
      </c>
      <c r="E121" s="195" t="s">
        <v>119</v>
      </c>
      <c r="F121" s="195"/>
      <c r="G121" s="69" t="e">
        <f>IF(Voto!#REF!=1,"De acuerdo",IF(Voto!#REF!=2,"En desacuerdo",IF(Voto!#REF!=3,"Abstención","")))</f>
        <v>#REF!</v>
      </c>
      <c r="H121" s="72"/>
      <c r="I121" s="70" t="e">
        <f>Voto!#REF!</f>
        <v>#REF!</v>
      </c>
      <c r="J121" s="5" t="s">
        <v>490</v>
      </c>
      <c r="L121" s="5" t="str">
        <f t="shared" si="1"/>
        <v/>
      </c>
    </row>
    <row r="122" spans="1:12" s="5" customFormat="1" ht="25.5" x14ac:dyDescent="0.2">
      <c r="A122" s="23" t="s">
        <v>137</v>
      </c>
      <c r="B122" s="24"/>
      <c r="D122" s="18" t="s">
        <v>136</v>
      </c>
      <c r="E122" s="194" t="s">
        <v>137</v>
      </c>
      <c r="F122" s="194"/>
      <c r="G122" s="69" t="e">
        <f>IF(Voto!#REF!=1,"De acuerdo",IF(Voto!#REF!=2,"En desacuerdo",IF(Voto!#REF!=3,"Abstención","")))</f>
        <v>#REF!</v>
      </c>
      <c r="H122" s="72"/>
      <c r="I122" s="70" t="e">
        <f>Voto!#REF!</f>
        <v>#REF!</v>
      </c>
      <c r="J122" s="5" t="s">
        <v>490</v>
      </c>
      <c r="L122" s="5" t="str">
        <f t="shared" si="1"/>
        <v/>
      </c>
    </row>
    <row r="123" spans="1:12" s="5" customFormat="1" ht="51" x14ac:dyDescent="0.2">
      <c r="A123" s="25" t="s">
        <v>161</v>
      </c>
      <c r="B123" s="26"/>
      <c r="D123" s="68" t="s">
        <v>160</v>
      </c>
      <c r="E123" s="195" t="s">
        <v>161</v>
      </c>
      <c r="F123" s="195"/>
      <c r="G123" s="69" t="e">
        <f>IF(Voto!#REF!=1,"De acuerdo",IF(Voto!#REF!=2,"En desacuerdo",IF(Voto!#REF!=3,"Abstención","")))</f>
        <v>#REF!</v>
      </c>
      <c r="H123" s="72"/>
      <c r="I123" s="70" t="e">
        <f>Voto!#REF!</f>
        <v>#REF!</v>
      </c>
      <c r="J123" s="5" t="s">
        <v>490</v>
      </c>
      <c r="L123" s="5" t="str">
        <f t="shared" si="1"/>
        <v/>
      </c>
    </row>
    <row r="124" spans="1:12" s="5" customFormat="1" ht="15.95" customHeight="1" x14ac:dyDescent="0.2">
      <c r="A124" s="9"/>
      <c r="B124" s="29"/>
      <c r="D124" s="76" t="s">
        <v>479</v>
      </c>
      <c r="E124" s="77"/>
      <c r="F124" s="77"/>
      <c r="G124" s="77" t="e">
        <f>IF(Voto!#REF!=1,"De acuerdo",IF(Voto!#REF!=2,"En desacuerdo",IF(Voto!#REF!=3,"Abstención","")))</f>
        <v>#REF!</v>
      </c>
      <c r="H124" s="77"/>
      <c r="I124" s="73" t="e">
        <f>Voto!#REF!</f>
        <v>#REF!</v>
      </c>
      <c r="J124" s="22" t="s">
        <v>490</v>
      </c>
      <c r="L124" s="5" t="str">
        <f t="shared" si="1"/>
        <v/>
      </c>
    </row>
    <row r="125" spans="1:12" s="5" customFormat="1" ht="25.5" x14ac:dyDescent="0.2">
      <c r="A125" s="25" t="s">
        <v>177</v>
      </c>
      <c r="B125" s="26"/>
      <c r="D125" s="68" t="s">
        <v>176</v>
      </c>
      <c r="E125" s="195" t="s">
        <v>177</v>
      </c>
      <c r="F125" s="195"/>
      <c r="G125" s="69" t="e">
        <f>IF(Voto!#REF!=1,"De acuerdo",IF(Voto!#REF!=2,"En desacuerdo",IF(Voto!#REF!=3,"Abstención","")))</f>
        <v>#REF!</v>
      </c>
      <c r="H125" s="72"/>
      <c r="I125" s="70" t="e">
        <f>Voto!#REF!</f>
        <v>#REF!</v>
      </c>
      <c r="J125" s="5" t="s">
        <v>490</v>
      </c>
      <c r="L125" s="5" t="str">
        <f t="shared" si="1"/>
        <v/>
      </c>
    </row>
    <row r="126" spans="1:12" s="5" customFormat="1" ht="15.95" customHeight="1" x14ac:dyDescent="0.2">
      <c r="A126" s="9"/>
      <c r="B126" s="29"/>
      <c r="D126" s="76" t="s">
        <v>476</v>
      </c>
      <c r="E126" s="77"/>
      <c r="F126" s="77"/>
      <c r="G126" s="77" t="e">
        <f>IF(Voto!#REF!=1,"De acuerdo",IF(Voto!#REF!=2,"En desacuerdo",IF(Voto!#REF!=3,"Abstención","")))</f>
        <v>#REF!</v>
      </c>
      <c r="H126" s="77"/>
      <c r="I126" s="73" t="e">
        <f>Voto!#REF!</f>
        <v>#REF!</v>
      </c>
      <c r="J126" s="22" t="s">
        <v>490</v>
      </c>
      <c r="L126" s="5" t="str">
        <f t="shared" si="1"/>
        <v/>
      </c>
    </row>
    <row r="127" spans="1:12" s="5" customFormat="1" ht="38.25" x14ac:dyDescent="0.2">
      <c r="A127" s="25" t="s">
        <v>59</v>
      </c>
      <c r="B127" s="26"/>
      <c r="D127" s="68" t="s">
        <v>58</v>
      </c>
      <c r="E127" s="195" t="s">
        <v>59</v>
      </c>
      <c r="F127" s="195"/>
      <c r="G127" s="69" t="e">
        <f>IF(Voto!#REF!=1,"De acuerdo",IF(Voto!#REF!=2,"En desacuerdo",IF(Voto!#REF!=3,"Abstención","")))</f>
        <v>#REF!</v>
      </c>
      <c r="H127" s="72"/>
      <c r="I127" s="70" t="e">
        <f>Voto!#REF!</f>
        <v>#REF!</v>
      </c>
      <c r="J127" s="5" t="s">
        <v>490</v>
      </c>
      <c r="L127" s="5" t="str">
        <f t="shared" si="1"/>
        <v/>
      </c>
    </row>
    <row r="128" spans="1:12" s="5" customFormat="1" ht="15.95" customHeight="1" x14ac:dyDescent="0.2">
      <c r="A128" s="9"/>
      <c r="B128" s="29"/>
      <c r="D128" s="76" t="s">
        <v>463</v>
      </c>
      <c r="E128" s="77"/>
      <c r="F128" s="77"/>
      <c r="G128" s="77" t="e">
        <f>IF(Voto!#REF!=1,"De acuerdo",IF(Voto!#REF!=2,"En desacuerdo",IF(Voto!#REF!=3,"Abstención","")))</f>
        <v>#REF!</v>
      </c>
      <c r="H128" s="77"/>
      <c r="I128" s="73" t="e">
        <f>Voto!#REF!</f>
        <v>#REF!</v>
      </c>
      <c r="J128" s="22" t="s">
        <v>490</v>
      </c>
      <c r="L128" s="5" t="str">
        <f t="shared" si="1"/>
        <v/>
      </c>
    </row>
    <row r="129" spans="1:12" s="5" customFormat="1" ht="25.5" x14ac:dyDescent="0.2">
      <c r="A129" s="25" t="s">
        <v>61</v>
      </c>
      <c r="B129" s="26"/>
      <c r="D129" s="68" t="s">
        <v>60</v>
      </c>
      <c r="E129" s="195" t="s">
        <v>61</v>
      </c>
      <c r="F129" s="195"/>
      <c r="G129" s="69" t="e">
        <f>IF(Voto!#REF!=1,"De acuerdo",IF(Voto!#REF!=2,"En desacuerdo",IF(Voto!#REF!=3,"Abstención","")))</f>
        <v>#REF!</v>
      </c>
      <c r="H129" s="72"/>
      <c r="I129" s="70" t="e">
        <f>Voto!#REF!</f>
        <v>#REF!</v>
      </c>
      <c r="J129" s="5" t="s">
        <v>490</v>
      </c>
      <c r="L129" s="5" t="str">
        <f t="shared" si="1"/>
        <v/>
      </c>
    </row>
    <row r="130" spans="1:12" s="5" customFormat="1" ht="25.5" x14ac:dyDescent="0.2">
      <c r="A130" s="23" t="s">
        <v>179</v>
      </c>
      <c r="B130" s="24"/>
      <c r="D130" s="18" t="s">
        <v>178</v>
      </c>
      <c r="E130" s="194" t="s">
        <v>179</v>
      </c>
      <c r="F130" s="194"/>
      <c r="G130" s="69" t="e">
        <f>IF(Voto!#REF!=1,"De acuerdo",IF(Voto!#REF!=2,"En desacuerdo",IF(Voto!#REF!=3,"Abstención","")))</f>
        <v>#REF!</v>
      </c>
      <c r="H130" s="72"/>
      <c r="I130" s="70" t="e">
        <f>Voto!#REF!</f>
        <v>#REF!</v>
      </c>
      <c r="J130" s="5" t="s">
        <v>490</v>
      </c>
      <c r="L130" s="5" t="str">
        <f t="shared" si="1"/>
        <v/>
      </c>
    </row>
    <row r="131" spans="1:12" s="5" customFormat="1" ht="25.5" x14ac:dyDescent="0.2">
      <c r="A131" s="25" t="s">
        <v>199</v>
      </c>
      <c r="B131" s="26"/>
      <c r="D131" s="68" t="s">
        <v>198</v>
      </c>
      <c r="E131" s="195" t="s">
        <v>199</v>
      </c>
      <c r="F131" s="195"/>
      <c r="G131" s="69" t="e">
        <f>IF(Voto!#REF!=1,"De acuerdo",IF(Voto!#REF!=2,"En desacuerdo",IF(Voto!#REF!=3,"Abstención","")))</f>
        <v>#REF!</v>
      </c>
      <c r="H131" s="72"/>
      <c r="I131" s="70" t="e">
        <f>Voto!#REF!</f>
        <v>#REF!</v>
      </c>
      <c r="J131" s="5" t="s">
        <v>490</v>
      </c>
      <c r="L131" s="5" t="str">
        <f t="shared" si="1"/>
        <v/>
      </c>
    </row>
    <row r="132" spans="1:12" s="5" customFormat="1" ht="15.95" customHeight="1" x14ac:dyDescent="0.2">
      <c r="A132" s="9"/>
      <c r="B132" s="29"/>
      <c r="D132" s="76" t="s">
        <v>455</v>
      </c>
      <c r="E132" s="77"/>
      <c r="F132" s="77"/>
      <c r="G132" s="77" t="e">
        <f>IF(Voto!#REF!=1,"De acuerdo",IF(Voto!#REF!=2,"En desacuerdo",IF(Voto!#REF!=3,"Abstención","")))</f>
        <v>#REF!</v>
      </c>
      <c r="H132" s="77"/>
      <c r="I132" s="73" t="e">
        <f>Voto!#REF!</f>
        <v>#REF!</v>
      </c>
      <c r="J132" s="22" t="s">
        <v>490</v>
      </c>
      <c r="L132" s="5" t="str">
        <f t="shared" si="1"/>
        <v/>
      </c>
    </row>
    <row r="133" spans="1:12" s="5" customFormat="1" ht="38.25" x14ac:dyDescent="0.2">
      <c r="A133" s="25" t="s">
        <v>87</v>
      </c>
      <c r="B133" s="26"/>
      <c r="D133" s="68" t="s">
        <v>86</v>
      </c>
      <c r="E133" s="195" t="s">
        <v>87</v>
      </c>
      <c r="F133" s="195"/>
      <c r="G133" s="69" t="e">
        <f>IF(Voto!#REF!=1,"De acuerdo",IF(Voto!#REF!=2,"En desacuerdo",IF(Voto!#REF!=3,"Abstención","")))</f>
        <v>#REF!</v>
      </c>
      <c r="H133" s="72"/>
      <c r="I133" s="70" t="e">
        <f>Voto!#REF!</f>
        <v>#REF!</v>
      </c>
      <c r="J133" s="5" t="s">
        <v>490</v>
      </c>
      <c r="L133" s="5" t="str">
        <f t="shared" si="1"/>
        <v/>
      </c>
    </row>
    <row r="134" spans="1:12" s="5" customFormat="1" ht="15.95" customHeight="1" x14ac:dyDescent="0.2">
      <c r="A134" s="9"/>
      <c r="B134" s="29"/>
      <c r="D134" s="76" t="s">
        <v>461</v>
      </c>
      <c r="E134" s="77"/>
      <c r="F134" s="77"/>
      <c r="G134" s="77" t="e">
        <f>IF(Voto!#REF!=1,"De acuerdo",IF(Voto!#REF!=2,"En desacuerdo",IF(Voto!#REF!=3,"Abstención","")))</f>
        <v>#REF!</v>
      </c>
      <c r="H134" s="77"/>
      <c r="I134" s="73" t="e">
        <f>Voto!#REF!</f>
        <v>#REF!</v>
      </c>
      <c r="J134" s="22" t="s">
        <v>490</v>
      </c>
      <c r="L134" s="5" t="str">
        <f t="shared" si="1"/>
        <v/>
      </c>
    </row>
    <row r="135" spans="1:12" s="5" customFormat="1" ht="20.100000000000001" customHeight="1" x14ac:dyDescent="0.2">
      <c r="A135" s="25" t="s">
        <v>11</v>
      </c>
      <c r="B135" s="26"/>
      <c r="D135" s="68" t="s">
        <v>10</v>
      </c>
      <c r="E135" s="195" t="s">
        <v>11</v>
      </c>
      <c r="F135" s="195"/>
      <c r="G135" s="69" t="e">
        <f>IF(Voto!#REF!=1,"De acuerdo",IF(Voto!#REF!=2,"En desacuerdo",IF(Voto!#REF!=3,"Abstención","")))</f>
        <v>#REF!</v>
      </c>
      <c r="H135" s="72"/>
      <c r="I135" s="70" t="e">
        <f>Voto!#REF!</f>
        <v>#REF!</v>
      </c>
      <c r="J135" s="5" t="s">
        <v>490</v>
      </c>
      <c r="L135" s="5" t="str">
        <f t="shared" si="1"/>
        <v/>
      </c>
    </row>
    <row r="136" spans="1:12" s="5" customFormat="1" ht="20.100000000000001" customHeight="1" x14ac:dyDescent="0.2">
      <c r="A136" s="23" t="s">
        <v>15</v>
      </c>
      <c r="B136" s="24"/>
      <c r="D136" s="18" t="s">
        <v>14</v>
      </c>
      <c r="E136" s="194" t="s">
        <v>15</v>
      </c>
      <c r="F136" s="194"/>
      <c r="G136" s="69" t="e">
        <f>IF(Voto!#REF!=1,"De acuerdo",IF(Voto!#REF!=2,"En desacuerdo",IF(Voto!#REF!=3,"Abstención","")))</f>
        <v>#REF!</v>
      </c>
      <c r="H136" s="72"/>
      <c r="I136" s="70" t="e">
        <f>Voto!#REF!</f>
        <v>#REF!</v>
      </c>
      <c r="J136" s="5" t="s">
        <v>490</v>
      </c>
      <c r="L136" s="5" t="str">
        <f t="shared" si="1"/>
        <v/>
      </c>
    </row>
    <row r="137" spans="1:12" s="5" customFormat="1" ht="25.5" x14ac:dyDescent="0.2">
      <c r="A137" s="25" t="s">
        <v>69</v>
      </c>
      <c r="B137" s="26"/>
      <c r="D137" s="68" t="s">
        <v>68</v>
      </c>
      <c r="E137" s="195" t="s">
        <v>69</v>
      </c>
      <c r="F137" s="195"/>
      <c r="G137" s="69" t="e">
        <f>IF(Voto!#REF!=1,"De acuerdo",IF(Voto!#REF!=2,"En desacuerdo",IF(Voto!#REF!=3,"Abstención","")))</f>
        <v>#REF!</v>
      </c>
      <c r="H137" s="72"/>
      <c r="I137" s="70" t="e">
        <f>Voto!#REF!</f>
        <v>#REF!</v>
      </c>
      <c r="J137" s="5" t="s">
        <v>490</v>
      </c>
      <c r="L137" s="5" t="str">
        <f t="shared" si="1"/>
        <v/>
      </c>
    </row>
    <row r="138" spans="1:12" s="5" customFormat="1" ht="20.100000000000001" customHeight="1" x14ac:dyDescent="0.2">
      <c r="A138" s="23" t="s">
        <v>89</v>
      </c>
      <c r="B138" s="24"/>
      <c r="D138" s="18" t="s">
        <v>88</v>
      </c>
      <c r="E138" s="194" t="s">
        <v>89</v>
      </c>
      <c r="F138" s="194"/>
      <c r="G138" s="69" t="e">
        <f>IF(Voto!#REF!=1,"De acuerdo",IF(Voto!#REF!=2,"En desacuerdo",IF(Voto!#REF!=3,"Abstención","")))</f>
        <v>#REF!</v>
      </c>
      <c r="H138" s="72"/>
      <c r="I138" s="70" t="e">
        <f>Voto!#REF!</f>
        <v>#REF!</v>
      </c>
      <c r="J138" s="5" t="s">
        <v>490</v>
      </c>
      <c r="L138" s="5" t="str">
        <f t="shared" si="1"/>
        <v/>
      </c>
    </row>
    <row r="139" spans="1:12" s="5" customFormat="1" ht="38.25" x14ac:dyDescent="0.2">
      <c r="A139" s="25" t="s">
        <v>151</v>
      </c>
      <c r="B139" s="26"/>
      <c r="D139" s="68" t="s">
        <v>150</v>
      </c>
      <c r="E139" s="195" t="s">
        <v>151</v>
      </c>
      <c r="F139" s="195"/>
      <c r="G139" s="69" t="e">
        <f>IF(Voto!#REF!=1,"De acuerdo",IF(Voto!#REF!=2,"En desacuerdo",IF(Voto!#REF!=3,"Abstención","")))</f>
        <v>#REF!</v>
      </c>
      <c r="H139" s="72"/>
      <c r="I139" s="70" t="e">
        <f>Voto!#REF!</f>
        <v>#REF!</v>
      </c>
      <c r="J139" s="5" t="s">
        <v>490</v>
      </c>
      <c r="L139" s="5" t="str">
        <f t="shared" si="1"/>
        <v/>
      </c>
    </row>
    <row r="140" spans="1:12" s="5" customFormat="1" ht="38.25" x14ac:dyDescent="0.2">
      <c r="A140" s="23" t="s">
        <v>181</v>
      </c>
      <c r="B140" s="24"/>
      <c r="D140" s="18" t="s">
        <v>180</v>
      </c>
      <c r="E140" s="194" t="s">
        <v>181</v>
      </c>
      <c r="F140" s="194"/>
      <c r="G140" s="69" t="e">
        <f>IF(Voto!#REF!=1,"De acuerdo",IF(Voto!#REF!=2,"En desacuerdo",IF(Voto!#REF!=3,"Abstención","")))</f>
        <v>#REF!</v>
      </c>
      <c r="H140" s="72"/>
      <c r="I140" s="70" t="e">
        <f>Voto!#REF!</f>
        <v>#REF!</v>
      </c>
      <c r="J140" s="5" t="s">
        <v>490</v>
      </c>
      <c r="L140" s="5" t="str">
        <f t="shared" si="1"/>
        <v/>
      </c>
    </row>
    <row r="141" spans="1:12" s="5" customFormat="1" ht="25.5" x14ac:dyDescent="0.2">
      <c r="A141" s="25" t="s">
        <v>315</v>
      </c>
      <c r="B141" s="26"/>
      <c r="D141" s="68" t="s">
        <v>314</v>
      </c>
      <c r="E141" s="195" t="s">
        <v>315</v>
      </c>
      <c r="F141" s="195"/>
      <c r="G141" s="69" t="e">
        <f>IF(Voto!#REF!=1,"De acuerdo",IF(Voto!#REF!=2,"En desacuerdo",IF(Voto!#REF!=3,"Abstención","")))</f>
        <v>#REF!</v>
      </c>
      <c r="H141" s="72"/>
      <c r="I141" s="70" t="e">
        <f>Voto!#REF!</f>
        <v>#REF!</v>
      </c>
      <c r="J141" s="5" t="s">
        <v>490</v>
      </c>
      <c r="L141" s="5" t="str">
        <f t="shared" si="1"/>
        <v/>
      </c>
    </row>
    <row r="142" spans="1:12" s="5" customFormat="1" ht="25.5" x14ac:dyDescent="0.2">
      <c r="A142" s="23" t="s">
        <v>317</v>
      </c>
      <c r="B142" s="24"/>
      <c r="D142" s="18" t="s">
        <v>316</v>
      </c>
      <c r="E142" s="194" t="s">
        <v>317</v>
      </c>
      <c r="F142" s="194"/>
      <c r="G142" s="69" t="e">
        <f>IF(Voto!#REF!=1,"De acuerdo",IF(Voto!#REF!=2,"En desacuerdo",IF(Voto!#REF!=3,"Abstención","")))</f>
        <v>#REF!</v>
      </c>
      <c r="H142" s="72"/>
      <c r="I142" s="70" t="e">
        <f>Voto!#REF!</f>
        <v>#REF!</v>
      </c>
      <c r="J142" s="5" t="s">
        <v>490</v>
      </c>
      <c r="L142" s="5" t="str">
        <f t="shared" si="1"/>
        <v/>
      </c>
    </row>
    <row r="143" spans="1:12" s="5" customFormat="1" ht="20.100000000000001" customHeight="1" x14ac:dyDescent="0.2">
      <c r="A143" s="25" t="s">
        <v>365</v>
      </c>
      <c r="B143" s="26"/>
      <c r="D143" s="68" t="s">
        <v>364</v>
      </c>
      <c r="E143" s="195" t="s">
        <v>365</v>
      </c>
      <c r="F143" s="195"/>
      <c r="G143" s="69" t="e">
        <f>IF(Voto!#REF!=1,"De acuerdo",IF(Voto!#REF!=2,"En desacuerdo",IF(Voto!#REF!=3,"Abstención","")))</f>
        <v>#REF!</v>
      </c>
      <c r="H143" s="72"/>
      <c r="I143" s="70" t="e">
        <f>Voto!#REF!</f>
        <v>#REF!</v>
      </c>
      <c r="J143" s="5" t="s">
        <v>490</v>
      </c>
      <c r="L143" s="5" t="str">
        <f t="shared" si="1"/>
        <v/>
      </c>
    </row>
    <row r="144" spans="1:12" s="5" customFormat="1" ht="25.5" x14ac:dyDescent="0.2">
      <c r="A144" s="23" t="s">
        <v>371</v>
      </c>
      <c r="B144" s="24"/>
      <c r="D144" s="18" t="s">
        <v>370</v>
      </c>
      <c r="E144" s="194" t="s">
        <v>371</v>
      </c>
      <c r="F144" s="194"/>
      <c r="G144" s="69" t="e">
        <f>IF(Voto!#REF!=1,"De acuerdo",IF(Voto!#REF!=2,"En desacuerdo",IF(Voto!#REF!=3,"Abstención","")))</f>
        <v>#REF!</v>
      </c>
      <c r="H144" s="72"/>
      <c r="I144" s="70" t="e">
        <f>Voto!#REF!</f>
        <v>#REF!</v>
      </c>
      <c r="J144" s="5" t="s">
        <v>490</v>
      </c>
      <c r="L144" s="5" t="str">
        <f t="shared" si="1"/>
        <v/>
      </c>
    </row>
    <row r="145" spans="1:12" s="5" customFormat="1" ht="25.5" x14ac:dyDescent="0.2">
      <c r="A145" s="25" t="s">
        <v>399</v>
      </c>
      <c r="B145" s="26"/>
      <c r="D145" s="68" t="s">
        <v>398</v>
      </c>
      <c r="E145" s="195" t="s">
        <v>399</v>
      </c>
      <c r="F145" s="195"/>
      <c r="G145" s="69" t="e">
        <f>IF(Voto!#REF!=1,"De acuerdo",IF(Voto!#REF!=2,"En desacuerdo",IF(Voto!#REF!=3,"Abstención","")))</f>
        <v>#REF!</v>
      </c>
      <c r="H145" s="72"/>
      <c r="I145" s="70" t="e">
        <f>Voto!#REF!</f>
        <v>#REF!</v>
      </c>
      <c r="J145" s="5" t="s">
        <v>490</v>
      </c>
      <c r="L145" s="5" t="str">
        <f t="shared" si="1"/>
        <v/>
      </c>
    </row>
    <row r="146" spans="1:12" s="5" customFormat="1" ht="15.95" customHeight="1" x14ac:dyDescent="0.2">
      <c r="A146" s="9"/>
      <c r="B146" s="29"/>
      <c r="D146" s="76" t="s">
        <v>459</v>
      </c>
      <c r="E146" s="77"/>
      <c r="F146" s="77"/>
      <c r="G146" s="77" t="e">
        <f>IF(Voto!#REF!=1,"De acuerdo",IF(Voto!#REF!=2,"En desacuerdo",IF(Voto!#REF!=3,"Abstención","")))</f>
        <v>#REF!</v>
      </c>
      <c r="H146" s="77"/>
      <c r="I146" s="73" t="e">
        <f>Voto!#REF!</f>
        <v>#REF!</v>
      </c>
      <c r="J146" s="22" t="s">
        <v>490</v>
      </c>
      <c r="L146" s="5" t="str">
        <f t="shared" si="1"/>
        <v/>
      </c>
    </row>
    <row r="147" spans="1:12" s="5" customFormat="1" ht="25.5" x14ac:dyDescent="0.2">
      <c r="A147" s="25" t="s">
        <v>57</v>
      </c>
      <c r="B147" s="26"/>
      <c r="D147" s="68" t="s">
        <v>56</v>
      </c>
      <c r="E147" s="195" t="s">
        <v>57</v>
      </c>
      <c r="F147" s="195"/>
      <c r="G147" s="69" t="e">
        <f>IF(Voto!#REF!=1,"De acuerdo",IF(Voto!#REF!=2,"En desacuerdo",IF(Voto!#REF!=3,"Abstención","")))</f>
        <v>#REF!</v>
      </c>
      <c r="H147" s="72"/>
      <c r="I147" s="70" t="e">
        <f>Voto!#REF!</f>
        <v>#REF!</v>
      </c>
      <c r="J147" s="5" t="s">
        <v>490</v>
      </c>
      <c r="L147" s="5" t="str">
        <f t="shared" si="1"/>
        <v/>
      </c>
    </row>
    <row r="148" spans="1:12" s="5" customFormat="1" ht="20.100000000000001" customHeight="1" x14ac:dyDescent="0.2">
      <c r="A148" s="23" t="s">
        <v>95</v>
      </c>
      <c r="B148" s="24"/>
      <c r="D148" s="18" t="s">
        <v>94</v>
      </c>
      <c r="E148" s="194" t="s">
        <v>95</v>
      </c>
      <c r="F148" s="194"/>
      <c r="G148" s="69" t="e">
        <f>IF(Voto!#REF!=1,"De acuerdo",IF(Voto!#REF!=2,"En desacuerdo",IF(Voto!#REF!=3,"Abstención","")))</f>
        <v>#REF!</v>
      </c>
      <c r="H148" s="72"/>
      <c r="I148" s="70" t="e">
        <f>Voto!#REF!</f>
        <v>#REF!</v>
      </c>
      <c r="J148" s="5" t="s">
        <v>490</v>
      </c>
      <c r="L148" s="5" t="str">
        <f t="shared" si="1"/>
        <v/>
      </c>
    </row>
    <row r="149" spans="1:12" s="5" customFormat="1" ht="25.5" x14ac:dyDescent="0.2">
      <c r="A149" s="25" t="s">
        <v>241</v>
      </c>
      <c r="B149" s="26"/>
      <c r="D149" s="68" t="s">
        <v>240</v>
      </c>
      <c r="E149" s="195" t="s">
        <v>241</v>
      </c>
      <c r="F149" s="195"/>
      <c r="G149" s="69" t="e">
        <f>IF(Voto!#REF!=1,"De acuerdo",IF(Voto!#REF!=2,"En desacuerdo",IF(Voto!#REF!=3,"Abstención","")))</f>
        <v>#REF!</v>
      </c>
      <c r="H149" s="72"/>
      <c r="I149" s="70" t="e">
        <f>Voto!#REF!</f>
        <v>#REF!</v>
      </c>
      <c r="J149" s="5" t="s">
        <v>490</v>
      </c>
      <c r="L149" s="5" t="str">
        <f t="shared" si="1"/>
        <v/>
      </c>
    </row>
    <row r="150" spans="1:12" s="5" customFormat="1" ht="38.25" x14ac:dyDescent="0.2">
      <c r="A150" s="23" t="s">
        <v>309</v>
      </c>
      <c r="B150" s="24"/>
      <c r="D150" s="18" t="s">
        <v>308</v>
      </c>
      <c r="E150" s="194" t="s">
        <v>309</v>
      </c>
      <c r="F150" s="194"/>
      <c r="G150" s="69" t="e">
        <f>IF(Voto!#REF!=1,"De acuerdo",IF(Voto!#REF!=2,"En desacuerdo",IF(Voto!#REF!=3,"Abstención","")))</f>
        <v>#REF!</v>
      </c>
      <c r="H150" s="72"/>
      <c r="I150" s="70" t="e">
        <f>Voto!#REF!</f>
        <v>#REF!</v>
      </c>
      <c r="J150" s="5" t="s">
        <v>490</v>
      </c>
      <c r="L150" s="5" t="str">
        <f t="shared" si="1"/>
        <v/>
      </c>
    </row>
    <row r="151" spans="1:12" s="5" customFormat="1" ht="15.95" customHeight="1" x14ac:dyDescent="0.2">
      <c r="A151" s="9"/>
      <c r="B151" s="29"/>
      <c r="D151" s="76" t="s">
        <v>478</v>
      </c>
      <c r="E151" s="77"/>
      <c r="F151" s="77"/>
      <c r="G151" s="77" t="e">
        <f>IF(Voto!#REF!=1,"De acuerdo",IF(Voto!#REF!=2,"En desacuerdo",IF(Voto!#REF!=3,"Abstención","")))</f>
        <v>#REF!</v>
      </c>
      <c r="H151" s="77"/>
      <c r="I151" s="73" t="e">
        <f>Voto!#REF!</f>
        <v>#REF!</v>
      </c>
      <c r="J151" s="22" t="s">
        <v>490</v>
      </c>
      <c r="L151" s="5" t="str">
        <f t="shared" si="1"/>
        <v/>
      </c>
    </row>
    <row r="152" spans="1:12" s="5" customFormat="1" ht="20.100000000000001" customHeight="1" x14ac:dyDescent="0.2">
      <c r="A152" s="25" t="s">
        <v>131</v>
      </c>
      <c r="B152" s="26"/>
      <c r="D152" s="68" t="s">
        <v>130</v>
      </c>
      <c r="E152" s="195" t="s">
        <v>131</v>
      </c>
      <c r="F152" s="195"/>
      <c r="G152" s="69" t="e">
        <f>IF(Voto!#REF!=1,"De acuerdo",IF(Voto!#REF!=2,"En desacuerdo",IF(Voto!#REF!=3,"Abstención","")))</f>
        <v>#REF!</v>
      </c>
      <c r="H152" s="72"/>
      <c r="I152" s="70" t="e">
        <f>Voto!#REF!</f>
        <v>#REF!</v>
      </c>
      <c r="J152" s="5" t="s">
        <v>490</v>
      </c>
      <c r="L152" s="5" t="str">
        <f t="shared" si="1"/>
        <v/>
      </c>
    </row>
    <row r="153" spans="1:12" s="5" customFormat="1" ht="15.95" customHeight="1" x14ac:dyDescent="0.2">
      <c r="A153" s="9"/>
      <c r="B153" s="29"/>
      <c r="D153" s="76" t="s">
        <v>473</v>
      </c>
      <c r="E153" s="77"/>
      <c r="F153" s="77"/>
      <c r="G153" s="77" t="e">
        <f>IF(Voto!#REF!=1,"De acuerdo",IF(Voto!#REF!=2,"En desacuerdo",IF(Voto!#REF!=3,"Abstención","")))</f>
        <v>#REF!</v>
      </c>
      <c r="H153" s="77"/>
      <c r="I153" s="73" t="e">
        <f>Voto!#REF!</f>
        <v>#REF!</v>
      </c>
      <c r="J153" s="22" t="s">
        <v>490</v>
      </c>
      <c r="L153" s="5" t="str">
        <f t="shared" si="1"/>
        <v/>
      </c>
    </row>
    <row r="154" spans="1:12" s="5" customFormat="1" ht="20.100000000000001" customHeight="1" x14ac:dyDescent="0.2">
      <c r="A154" s="25" t="s">
        <v>45</v>
      </c>
      <c r="B154" s="26"/>
      <c r="D154" s="68" t="s">
        <v>44</v>
      </c>
      <c r="E154" s="195" t="s">
        <v>45</v>
      </c>
      <c r="F154" s="195"/>
      <c r="G154" s="69" t="e">
        <f>IF(Voto!#REF!=1,"De acuerdo",IF(Voto!#REF!=2,"En desacuerdo",IF(Voto!#REF!=3,"Abstención","")))</f>
        <v>#REF!</v>
      </c>
      <c r="H154" s="72"/>
      <c r="I154" s="70" t="e">
        <f>Voto!#REF!</f>
        <v>#REF!</v>
      </c>
      <c r="J154" s="5" t="s">
        <v>490</v>
      </c>
      <c r="L154" s="5" t="str">
        <f t="shared" si="1"/>
        <v/>
      </c>
    </row>
    <row r="155" spans="1:12" s="5" customFormat="1" ht="15.95" customHeight="1" x14ac:dyDescent="0.2">
      <c r="A155" s="9"/>
      <c r="B155" s="29"/>
      <c r="D155" s="76" t="s">
        <v>454</v>
      </c>
      <c r="E155" s="77"/>
      <c r="F155" s="77"/>
      <c r="G155" s="77" t="e">
        <f>IF(Voto!#REF!=1,"De acuerdo",IF(Voto!#REF!=2,"En desacuerdo",IF(Voto!#REF!=3,"Abstención","")))</f>
        <v>#REF!</v>
      </c>
      <c r="H155" s="77"/>
      <c r="I155" s="73" t="e">
        <f>Voto!#REF!</f>
        <v>#REF!</v>
      </c>
      <c r="J155" s="22" t="s">
        <v>490</v>
      </c>
      <c r="L155" s="5" t="str">
        <f t="shared" si="1"/>
        <v/>
      </c>
    </row>
    <row r="156" spans="1:12" s="5" customFormat="1" ht="25.5" x14ac:dyDescent="0.2">
      <c r="A156" s="25" t="s">
        <v>13</v>
      </c>
      <c r="B156" s="26"/>
      <c r="D156" s="68" t="s">
        <v>12</v>
      </c>
      <c r="E156" s="195" t="s">
        <v>13</v>
      </c>
      <c r="F156" s="195"/>
      <c r="G156" s="69" t="e">
        <f>IF(Voto!#REF!=1,"De acuerdo",IF(Voto!#REF!=2,"En desacuerdo",IF(Voto!#REF!=3,"Abstención","")))</f>
        <v>#REF!</v>
      </c>
      <c r="H156" s="72"/>
      <c r="I156" s="70" t="e">
        <f>Voto!#REF!</f>
        <v>#REF!</v>
      </c>
      <c r="J156" s="5" t="s">
        <v>490</v>
      </c>
      <c r="L156" s="5" t="str">
        <f t="shared" si="1"/>
        <v/>
      </c>
    </row>
    <row r="157" spans="1:12" s="5" customFormat="1" ht="20.100000000000001" customHeight="1" x14ac:dyDescent="0.2">
      <c r="A157" s="23" t="s">
        <v>17</v>
      </c>
      <c r="B157" s="24"/>
      <c r="D157" s="18" t="s">
        <v>16</v>
      </c>
      <c r="E157" s="194" t="s">
        <v>17</v>
      </c>
      <c r="F157" s="194"/>
      <c r="G157" s="69" t="e">
        <f>IF(Voto!#REF!=1,"De acuerdo",IF(Voto!#REF!=2,"En desacuerdo",IF(Voto!#REF!=3,"Abstención","")))</f>
        <v>#REF!</v>
      </c>
      <c r="H157" s="72"/>
      <c r="I157" s="70" t="e">
        <f>Voto!#REF!</f>
        <v>#REF!</v>
      </c>
      <c r="J157" s="5" t="s">
        <v>490</v>
      </c>
      <c r="L157" s="5" t="str">
        <f t="shared" si="1"/>
        <v/>
      </c>
    </row>
    <row r="158" spans="1:12" s="5" customFormat="1" ht="20.100000000000001" customHeight="1" x14ac:dyDescent="0.2">
      <c r="A158" s="25" t="s">
        <v>19</v>
      </c>
      <c r="B158" s="26"/>
      <c r="D158" s="68" t="s">
        <v>18</v>
      </c>
      <c r="E158" s="195" t="s">
        <v>19</v>
      </c>
      <c r="F158" s="195"/>
      <c r="G158" s="69" t="e">
        <f>IF(Voto!#REF!=1,"De acuerdo",IF(Voto!#REF!=2,"En desacuerdo",IF(Voto!#REF!=3,"Abstención","")))</f>
        <v>#REF!</v>
      </c>
      <c r="H158" s="72"/>
      <c r="I158" s="70" t="e">
        <f>Voto!#REF!</f>
        <v>#REF!</v>
      </c>
      <c r="J158" s="5" t="s">
        <v>490</v>
      </c>
      <c r="L158" s="5" t="str">
        <f t="shared" si="1"/>
        <v/>
      </c>
    </row>
    <row r="159" spans="1:12" s="5" customFormat="1" ht="25.5" x14ac:dyDescent="0.2">
      <c r="A159" s="23" t="s">
        <v>21</v>
      </c>
      <c r="B159" s="24"/>
      <c r="D159" s="18" t="s">
        <v>20</v>
      </c>
      <c r="E159" s="194" t="s">
        <v>21</v>
      </c>
      <c r="F159" s="194"/>
      <c r="G159" s="69" t="e">
        <f>IF(Voto!#REF!=1,"De acuerdo",IF(Voto!#REF!=2,"En desacuerdo",IF(Voto!#REF!=3,"Abstención","")))</f>
        <v>#REF!</v>
      </c>
      <c r="H159" s="72"/>
      <c r="I159" s="70" t="e">
        <f>Voto!#REF!</f>
        <v>#REF!</v>
      </c>
      <c r="J159" s="5" t="s">
        <v>490</v>
      </c>
      <c r="L159" s="5" t="str">
        <f t="shared" si="1"/>
        <v/>
      </c>
    </row>
    <row r="160" spans="1:12" s="5" customFormat="1" ht="51" x14ac:dyDescent="0.2">
      <c r="A160" s="25" t="s">
        <v>23</v>
      </c>
      <c r="B160" s="26"/>
      <c r="D160" s="68" t="s">
        <v>22</v>
      </c>
      <c r="E160" s="195" t="s">
        <v>23</v>
      </c>
      <c r="F160" s="195"/>
      <c r="G160" s="69" t="e">
        <f>IF(Voto!#REF!=1,"De acuerdo",IF(Voto!#REF!=2,"En desacuerdo",IF(Voto!#REF!=3,"Abstención","")))</f>
        <v>#REF!</v>
      </c>
      <c r="H160" s="72"/>
      <c r="I160" s="70" t="e">
        <f>Voto!#REF!</f>
        <v>#REF!</v>
      </c>
      <c r="J160" s="5" t="s">
        <v>490</v>
      </c>
      <c r="L160" s="5" t="str">
        <f t="shared" si="1"/>
        <v/>
      </c>
    </row>
    <row r="161" spans="1:12" s="5" customFormat="1" ht="25.5" x14ac:dyDescent="0.2">
      <c r="A161" s="23" t="s">
        <v>83</v>
      </c>
      <c r="B161" s="24"/>
      <c r="D161" s="18" t="s">
        <v>82</v>
      </c>
      <c r="E161" s="194" t="s">
        <v>83</v>
      </c>
      <c r="F161" s="194"/>
      <c r="G161" s="69" t="e">
        <f>IF(Voto!#REF!=1,"De acuerdo",IF(Voto!#REF!=2,"En desacuerdo",IF(Voto!#REF!=3,"Abstención","")))</f>
        <v>#REF!</v>
      </c>
      <c r="H161" s="72"/>
      <c r="I161" s="70" t="e">
        <f>Voto!#REF!</f>
        <v>#REF!</v>
      </c>
      <c r="J161" s="5" t="s">
        <v>490</v>
      </c>
      <c r="L161" s="5" t="str">
        <f t="shared" si="1"/>
        <v/>
      </c>
    </row>
    <row r="162" spans="1:12" s="5" customFormat="1" ht="25.5" x14ac:dyDescent="0.2">
      <c r="A162" s="25" t="s">
        <v>167</v>
      </c>
      <c r="B162" s="26"/>
      <c r="D162" s="68" t="s">
        <v>166</v>
      </c>
      <c r="E162" s="195" t="s">
        <v>167</v>
      </c>
      <c r="F162" s="195"/>
      <c r="G162" s="69" t="e">
        <f>IF(Voto!#REF!=1,"De acuerdo",IF(Voto!#REF!=2,"En desacuerdo",IF(Voto!#REF!=3,"Abstención","")))</f>
        <v>#REF!</v>
      </c>
      <c r="H162" s="72"/>
      <c r="I162" s="70" t="e">
        <f>Voto!#REF!</f>
        <v>#REF!</v>
      </c>
      <c r="J162" s="5" t="s">
        <v>490</v>
      </c>
      <c r="L162" s="5" t="str">
        <f t="shared" si="1"/>
        <v/>
      </c>
    </row>
    <row r="163" spans="1:12" s="5" customFormat="1" ht="25.5" x14ac:dyDescent="0.2">
      <c r="A163" s="23" t="s">
        <v>219</v>
      </c>
      <c r="B163" s="24"/>
      <c r="D163" s="18" t="s">
        <v>218</v>
      </c>
      <c r="E163" s="194" t="s">
        <v>219</v>
      </c>
      <c r="F163" s="194"/>
      <c r="G163" s="69" t="e">
        <f>IF(Voto!#REF!=1,"De acuerdo",IF(Voto!#REF!=2,"En desacuerdo",IF(Voto!#REF!=3,"Abstención","")))</f>
        <v>#REF!</v>
      </c>
      <c r="H163" s="72"/>
      <c r="I163" s="70" t="e">
        <f>Voto!#REF!</f>
        <v>#REF!</v>
      </c>
      <c r="J163" s="5" t="s">
        <v>490</v>
      </c>
      <c r="L163" s="5" t="str">
        <f t="shared" si="1"/>
        <v/>
      </c>
    </row>
    <row r="164" spans="1:12" s="5" customFormat="1" ht="38.25" x14ac:dyDescent="0.2">
      <c r="A164" s="25" t="s">
        <v>225</v>
      </c>
      <c r="B164" s="26"/>
      <c r="D164" s="68" t="s">
        <v>224</v>
      </c>
      <c r="E164" s="195" t="s">
        <v>225</v>
      </c>
      <c r="F164" s="195"/>
      <c r="G164" s="69" t="e">
        <f>IF(Voto!#REF!=1,"De acuerdo",IF(Voto!#REF!=2,"En desacuerdo",IF(Voto!#REF!=3,"Abstención","")))</f>
        <v>#REF!</v>
      </c>
      <c r="H164" s="72"/>
      <c r="I164" s="70" t="e">
        <f>Voto!#REF!</f>
        <v>#REF!</v>
      </c>
      <c r="J164" s="5" t="s">
        <v>490</v>
      </c>
      <c r="L164" s="5" t="str">
        <f t="shared" si="1"/>
        <v/>
      </c>
    </row>
    <row r="165" spans="1:12" s="5" customFormat="1" ht="25.5" x14ac:dyDescent="0.2">
      <c r="A165" s="23" t="s">
        <v>393</v>
      </c>
      <c r="B165" s="24"/>
      <c r="D165" s="18" t="s">
        <v>392</v>
      </c>
      <c r="E165" s="194" t="s">
        <v>393</v>
      </c>
      <c r="F165" s="194"/>
      <c r="G165" s="69" t="e">
        <f>IF(Voto!#REF!=1,"De acuerdo",IF(Voto!#REF!=2,"En desacuerdo",IF(Voto!#REF!=3,"Abstención","")))</f>
        <v>#REF!</v>
      </c>
      <c r="H165" s="72"/>
      <c r="I165" s="70" t="e">
        <f>Voto!#REF!</f>
        <v>#REF!</v>
      </c>
      <c r="J165" s="5" t="s">
        <v>490</v>
      </c>
      <c r="L165" s="5" t="str">
        <f t="shared" si="1"/>
        <v/>
      </c>
    </row>
    <row r="166" spans="1:12" s="5" customFormat="1" ht="25.5" x14ac:dyDescent="0.2">
      <c r="A166" s="25" t="s">
        <v>395</v>
      </c>
      <c r="B166" s="26"/>
      <c r="D166" s="68" t="s">
        <v>394</v>
      </c>
      <c r="E166" s="195" t="s">
        <v>395</v>
      </c>
      <c r="F166" s="195"/>
      <c r="G166" s="69" t="e">
        <f>IF(Voto!#REF!=1,"De acuerdo",IF(Voto!#REF!=2,"En desacuerdo",IF(Voto!#REF!=3,"Abstención","")))</f>
        <v>#REF!</v>
      </c>
      <c r="H166" s="72"/>
      <c r="I166" s="70" t="e">
        <f>Voto!#REF!</f>
        <v>#REF!</v>
      </c>
      <c r="J166" s="5" t="s">
        <v>490</v>
      </c>
      <c r="L166" s="5" t="str">
        <f t="shared" si="1"/>
        <v/>
      </c>
    </row>
    <row r="167" spans="1:12" s="5" customFormat="1" ht="38.25" x14ac:dyDescent="0.2">
      <c r="A167" s="23" t="s">
        <v>401</v>
      </c>
      <c r="B167" s="24"/>
      <c r="D167" s="18" t="s">
        <v>400</v>
      </c>
      <c r="E167" s="194" t="s">
        <v>401</v>
      </c>
      <c r="F167" s="194"/>
      <c r="G167" s="69" t="e">
        <f>IF(Voto!#REF!=1,"De acuerdo",IF(Voto!#REF!=2,"En desacuerdo",IF(Voto!#REF!=3,"Abstención","")))</f>
        <v>#REF!</v>
      </c>
      <c r="H167" s="72"/>
      <c r="I167" s="70" t="e">
        <f>Voto!#REF!</f>
        <v>#REF!</v>
      </c>
      <c r="J167" s="5" t="s">
        <v>490</v>
      </c>
      <c r="L167" s="5" t="str">
        <f t="shared" si="1"/>
        <v/>
      </c>
    </row>
    <row r="168" spans="1:12" s="5" customFormat="1" ht="25.5" x14ac:dyDescent="0.2">
      <c r="A168" s="25" t="s">
        <v>403</v>
      </c>
      <c r="B168" s="26"/>
      <c r="D168" s="68" t="s">
        <v>402</v>
      </c>
      <c r="E168" s="195" t="s">
        <v>403</v>
      </c>
      <c r="F168" s="195"/>
      <c r="G168" s="69" t="e">
        <f>IF(Voto!#REF!=1,"De acuerdo",IF(Voto!#REF!=2,"En desacuerdo",IF(Voto!#REF!=3,"Abstención","")))</f>
        <v>#REF!</v>
      </c>
      <c r="H168" s="72"/>
      <c r="I168" s="70" t="e">
        <f>Voto!#REF!</f>
        <v>#REF!</v>
      </c>
      <c r="J168" s="5" t="s">
        <v>490</v>
      </c>
      <c r="L168" s="5" t="str">
        <f t="shared" si="1"/>
        <v/>
      </c>
    </row>
    <row r="169" spans="1:12" s="5" customFormat="1" ht="20.100000000000001" customHeight="1" x14ac:dyDescent="0.2">
      <c r="A169" s="23" t="s">
        <v>405</v>
      </c>
      <c r="B169" s="24"/>
      <c r="D169" s="18" t="s">
        <v>404</v>
      </c>
      <c r="E169" s="194" t="s">
        <v>405</v>
      </c>
      <c r="F169" s="194"/>
      <c r="G169" s="69" t="e">
        <f>IF(Voto!#REF!=1,"De acuerdo",IF(Voto!#REF!=2,"En desacuerdo",IF(Voto!#REF!=3,"Abstención","")))</f>
        <v>#REF!</v>
      </c>
      <c r="H169" s="72"/>
      <c r="I169" s="70" t="e">
        <f>Voto!#REF!</f>
        <v>#REF!</v>
      </c>
      <c r="J169" s="5" t="s">
        <v>490</v>
      </c>
      <c r="L169" s="5" t="str">
        <f t="shared" si="1"/>
        <v/>
      </c>
    </row>
    <row r="170" spans="1:12" s="5" customFormat="1" ht="15.95" customHeight="1" x14ac:dyDescent="0.2">
      <c r="A170" s="9"/>
      <c r="B170" s="29"/>
      <c r="D170" s="76" t="s">
        <v>457</v>
      </c>
      <c r="E170" s="77"/>
      <c r="F170" s="77"/>
      <c r="G170" s="77" t="e">
        <f>IF(Voto!#REF!=1,"De acuerdo",IF(Voto!#REF!=2,"En desacuerdo",IF(Voto!#REF!=3,"Abstención","")))</f>
        <v>#REF!</v>
      </c>
      <c r="H170" s="77"/>
      <c r="I170" s="73" t="e">
        <f>Voto!#REF!</f>
        <v>#REF!</v>
      </c>
      <c r="J170" s="22" t="s">
        <v>490</v>
      </c>
      <c r="L170" s="5" t="str">
        <f t="shared" si="1"/>
        <v/>
      </c>
    </row>
    <row r="171" spans="1:12" s="5" customFormat="1" ht="25.5" x14ac:dyDescent="0.2">
      <c r="A171" s="25" t="s">
        <v>9</v>
      </c>
      <c r="B171" s="26"/>
      <c r="D171" s="68" t="s">
        <v>8</v>
      </c>
      <c r="E171" s="195" t="s">
        <v>9</v>
      </c>
      <c r="F171" s="195"/>
      <c r="G171" s="69" t="e">
        <f>IF(Voto!#REF!=1,"De acuerdo",IF(Voto!#REF!=2,"En desacuerdo",IF(Voto!#REF!=3,"Abstención","")))</f>
        <v>#REF!</v>
      </c>
      <c r="H171" s="72"/>
      <c r="I171" s="70" t="e">
        <f>Voto!#REF!</f>
        <v>#REF!</v>
      </c>
      <c r="J171" s="5" t="s">
        <v>490</v>
      </c>
      <c r="L171" s="5" t="str">
        <f t="shared" si="1"/>
        <v/>
      </c>
    </row>
    <row r="172" spans="1:12" s="5" customFormat="1" ht="20.100000000000001" customHeight="1" x14ac:dyDescent="0.2">
      <c r="A172" s="23"/>
      <c r="B172" s="24"/>
      <c r="D172" s="18" t="s">
        <v>496</v>
      </c>
      <c r="E172" s="194" t="s">
        <v>497</v>
      </c>
      <c r="F172" s="194"/>
      <c r="G172" s="69" t="e">
        <f>IF(Voto!#REF!=1,"De acuerdo",IF(Voto!#REF!=2,"En desacuerdo",IF(Voto!#REF!=3,"Abstención","")))</f>
        <v>#REF!</v>
      </c>
      <c r="H172" s="72"/>
      <c r="I172" s="70" t="e">
        <f>Voto!#REF!</f>
        <v>#REF!</v>
      </c>
      <c r="L172" s="5" t="str">
        <f t="shared" si="1"/>
        <v/>
      </c>
    </row>
    <row r="173" spans="1:12" s="5" customFormat="1" ht="15.95" customHeight="1" x14ac:dyDescent="0.2">
      <c r="A173" s="9"/>
      <c r="B173" s="29"/>
      <c r="D173" s="76" t="s">
        <v>458</v>
      </c>
      <c r="E173" s="77"/>
      <c r="F173" s="77"/>
      <c r="G173" s="77" t="e">
        <f>IF(Voto!#REF!=1,"De acuerdo",IF(Voto!#REF!=2,"En desacuerdo",IF(Voto!#REF!=3,"Abstención","")))</f>
        <v>#REF!</v>
      </c>
      <c r="H173" s="77"/>
      <c r="I173" s="73" t="e">
        <f>Voto!#REF!</f>
        <v>#REF!</v>
      </c>
      <c r="J173" s="22" t="s">
        <v>490</v>
      </c>
      <c r="L173" s="5" t="str">
        <f t="shared" si="1"/>
        <v/>
      </c>
    </row>
    <row r="174" spans="1:12" s="5" customFormat="1" ht="25.5" x14ac:dyDescent="0.2">
      <c r="A174" s="25" t="s">
        <v>39</v>
      </c>
      <c r="B174" s="26"/>
      <c r="D174" s="68" t="s">
        <v>38</v>
      </c>
      <c r="E174" s="195" t="s">
        <v>39</v>
      </c>
      <c r="F174" s="195"/>
      <c r="G174" s="69" t="e">
        <f>IF(Voto!#REF!=1,"De acuerdo",IF(Voto!#REF!=2,"En desacuerdo",IF(Voto!#REF!=3,"Abstención","")))</f>
        <v>#REF!</v>
      </c>
      <c r="H174" s="72"/>
      <c r="I174" s="70" t="e">
        <f>Voto!#REF!</f>
        <v>#REF!</v>
      </c>
      <c r="J174" s="5" t="s">
        <v>490</v>
      </c>
      <c r="L174" s="5" t="str">
        <f t="shared" si="1"/>
        <v/>
      </c>
    </row>
    <row r="175" spans="1:12" s="5" customFormat="1" ht="25.5" x14ac:dyDescent="0.2">
      <c r="A175" s="23" t="s">
        <v>101</v>
      </c>
      <c r="B175" s="24"/>
      <c r="D175" s="18" t="s">
        <v>100</v>
      </c>
      <c r="E175" s="194" t="s">
        <v>101</v>
      </c>
      <c r="F175" s="194"/>
      <c r="G175" s="69" t="e">
        <f>IF(Voto!#REF!=1,"De acuerdo",IF(Voto!#REF!=2,"En desacuerdo",IF(Voto!#REF!=3,"Abstención","")))</f>
        <v>#REF!</v>
      </c>
      <c r="H175" s="72"/>
      <c r="I175" s="70" t="e">
        <f>Voto!#REF!</f>
        <v>#REF!</v>
      </c>
      <c r="J175" s="5" t="s">
        <v>490</v>
      </c>
      <c r="L175" s="5" t="str">
        <f t="shared" si="1"/>
        <v/>
      </c>
    </row>
    <row r="176" spans="1:12" s="5" customFormat="1" ht="20.100000000000001" customHeight="1" x14ac:dyDescent="0.2">
      <c r="A176" s="25" t="s">
        <v>369</v>
      </c>
      <c r="B176" s="26"/>
      <c r="D176" s="68" t="s">
        <v>368</v>
      </c>
      <c r="E176" s="195" t="s">
        <v>369</v>
      </c>
      <c r="F176" s="195"/>
      <c r="G176" s="69" t="e">
        <f>IF(Voto!#REF!=1,"De acuerdo",IF(Voto!#REF!=2,"En desacuerdo",IF(Voto!#REF!=3,"Abstención","")))</f>
        <v>#REF!</v>
      </c>
      <c r="H176" s="72"/>
      <c r="I176" s="70" t="e">
        <f>Voto!#REF!</f>
        <v>#REF!</v>
      </c>
      <c r="J176" s="5" t="s">
        <v>490</v>
      </c>
      <c r="L176" s="5" t="str">
        <f t="shared" si="1"/>
        <v/>
      </c>
    </row>
    <row r="177" spans="1:12" s="5" customFormat="1" ht="25.5" x14ac:dyDescent="0.2">
      <c r="A177" s="23" t="s">
        <v>413</v>
      </c>
      <c r="B177" s="24"/>
      <c r="D177" s="18" t="s">
        <v>412</v>
      </c>
      <c r="E177" s="194" t="s">
        <v>413</v>
      </c>
      <c r="F177" s="194"/>
      <c r="G177" s="69" t="e">
        <f>IF(Voto!#REF!=1,"De acuerdo",IF(Voto!#REF!=2,"En desacuerdo",IF(Voto!#REF!=3,"Abstención","")))</f>
        <v>#REF!</v>
      </c>
      <c r="H177" s="72"/>
      <c r="I177" s="70" t="e">
        <f>Voto!#REF!</f>
        <v>#REF!</v>
      </c>
      <c r="J177" s="5" t="s">
        <v>490</v>
      </c>
      <c r="L177" s="5" t="str">
        <f t="shared" si="1"/>
        <v/>
      </c>
    </row>
    <row r="178" spans="1:12" s="5" customFormat="1" ht="25.5" x14ac:dyDescent="0.2">
      <c r="A178" s="25" t="s">
        <v>417</v>
      </c>
      <c r="B178" s="26"/>
      <c r="D178" s="68" t="s">
        <v>416</v>
      </c>
      <c r="E178" s="195" t="s">
        <v>417</v>
      </c>
      <c r="F178" s="195"/>
      <c r="G178" s="69" t="e">
        <f>IF(Voto!#REF!=1,"De acuerdo",IF(Voto!#REF!=2,"En desacuerdo",IF(Voto!#REF!=3,"Abstención","")))</f>
        <v>#REF!</v>
      </c>
      <c r="H178" s="72"/>
      <c r="I178" s="70" t="e">
        <f>Voto!#REF!</f>
        <v>#REF!</v>
      </c>
      <c r="J178" s="5" t="s">
        <v>490</v>
      </c>
      <c r="L178" s="5" t="str">
        <f t="shared" ref="L178:L241" si="2">IF(K178=2,"Por favor justifique su voto","")</f>
        <v/>
      </c>
    </row>
    <row r="179" spans="1:12" s="5" customFormat="1" ht="15.95" customHeight="1" x14ac:dyDescent="0.2">
      <c r="A179" s="9"/>
      <c r="B179" s="29"/>
      <c r="D179" s="76" t="s">
        <v>468</v>
      </c>
      <c r="E179" s="77"/>
      <c r="F179" s="77"/>
      <c r="G179" s="77" t="e">
        <f>IF(Voto!#REF!=1,"De acuerdo",IF(Voto!#REF!=2,"En desacuerdo",IF(Voto!#REF!=3,"Abstención","")))</f>
        <v>#REF!</v>
      </c>
      <c r="H179" s="77"/>
      <c r="I179" s="73" t="e">
        <f>Voto!#REF!</f>
        <v>#REF!</v>
      </c>
      <c r="J179" s="22" t="s">
        <v>490</v>
      </c>
      <c r="L179" s="5" t="str">
        <f t="shared" si="2"/>
        <v/>
      </c>
    </row>
    <row r="180" spans="1:12" s="5" customFormat="1" ht="25.5" x14ac:dyDescent="0.2">
      <c r="A180" s="25" t="s">
        <v>121</v>
      </c>
      <c r="B180" s="26"/>
      <c r="D180" s="68" t="s">
        <v>120</v>
      </c>
      <c r="E180" s="195" t="s">
        <v>121</v>
      </c>
      <c r="F180" s="195"/>
      <c r="G180" s="69" t="e">
        <f>IF(Voto!#REF!=1,"De acuerdo",IF(Voto!#REF!=2,"En desacuerdo",IF(Voto!#REF!=3,"Abstención","")))</f>
        <v>#REF!</v>
      </c>
      <c r="H180" s="72"/>
      <c r="I180" s="70" t="e">
        <f>Voto!#REF!</f>
        <v>#REF!</v>
      </c>
      <c r="J180" s="5" t="s">
        <v>490</v>
      </c>
      <c r="L180" s="5" t="str">
        <f t="shared" si="2"/>
        <v/>
      </c>
    </row>
    <row r="181" spans="1:12" s="5" customFormat="1" ht="25.5" x14ac:dyDescent="0.2">
      <c r="A181" s="23" t="s">
        <v>127</v>
      </c>
      <c r="B181" s="24"/>
      <c r="D181" s="18" t="s">
        <v>126</v>
      </c>
      <c r="E181" s="194" t="s">
        <v>127</v>
      </c>
      <c r="F181" s="194"/>
      <c r="G181" s="69" t="e">
        <f>IF(Voto!#REF!=1,"De acuerdo",IF(Voto!#REF!=2,"En desacuerdo",IF(Voto!#REF!=3,"Abstención","")))</f>
        <v>#REF!</v>
      </c>
      <c r="H181" s="72"/>
      <c r="I181" s="70" t="e">
        <f>Voto!#REF!</f>
        <v>#REF!</v>
      </c>
      <c r="J181" s="5" t="s">
        <v>490</v>
      </c>
      <c r="L181" s="5" t="str">
        <f t="shared" si="2"/>
        <v/>
      </c>
    </row>
    <row r="182" spans="1:12" s="5" customFormat="1" ht="25.5" x14ac:dyDescent="0.2">
      <c r="A182" s="25" t="s">
        <v>169</v>
      </c>
      <c r="B182" s="26"/>
      <c r="D182" s="68" t="s">
        <v>168</v>
      </c>
      <c r="E182" s="195" t="s">
        <v>169</v>
      </c>
      <c r="F182" s="195"/>
      <c r="G182" s="69" t="e">
        <f>IF(Voto!#REF!=1,"De acuerdo",IF(Voto!#REF!=2,"En desacuerdo",IF(Voto!#REF!=3,"Abstención","")))</f>
        <v>#REF!</v>
      </c>
      <c r="H182" s="72"/>
      <c r="I182" s="70" t="e">
        <f>Voto!#REF!</f>
        <v>#REF!</v>
      </c>
      <c r="J182" s="5" t="s">
        <v>490</v>
      </c>
      <c r="L182" s="5" t="str">
        <f t="shared" si="2"/>
        <v/>
      </c>
    </row>
    <row r="183" spans="1:12" s="5" customFormat="1" ht="25.5" x14ac:dyDescent="0.2">
      <c r="A183" s="23" t="s">
        <v>173</v>
      </c>
      <c r="B183" s="24"/>
      <c r="D183" s="18" t="s">
        <v>172</v>
      </c>
      <c r="E183" s="194" t="s">
        <v>173</v>
      </c>
      <c r="F183" s="194"/>
      <c r="G183" s="69" t="e">
        <f>IF(Voto!#REF!=1,"De acuerdo",IF(Voto!#REF!=2,"En desacuerdo",IF(Voto!#REF!=3,"Abstención","")))</f>
        <v>#REF!</v>
      </c>
      <c r="H183" s="72"/>
      <c r="I183" s="70" t="e">
        <f>Voto!#REF!</f>
        <v>#REF!</v>
      </c>
      <c r="J183" s="5" t="s">
        <v>490</v>
      </c>
      <c r="L183" s="5" t="str">
        <f t="shared" si="2"/>
        <v/>
      </c>
    </row>
    <row r="184" spans="1:12" s="5" customFormat="1" ht="25.5" x14ac:dyDescent="0.2">
      <c r="A184" s="25" t="s">
        <v>407</v>
      </c>
      <c r="B184" s="26"/>
      <c r="D184" s="68" t="s">
        <v>406</v>
      </c>
      <c r="E184" s="195" t="s">
        <v>407</v>
      </c>
      <c r="F184" s="195"/>
      <c r="G184" s="69" t="e">
        <f>IF(Voto!#REF!=1,"De acuerdo",IF(Voto!#REF!=2,"En desacuerdo",IF(Voto!#REF!=3,"Abstención","")))</f>
        <v>#REF!</v>
      </c>
      <c r="H184" s="72"/>
      <c r="I184" s="70" t="e">
        <f>Voto!#REF!</f>
        <v>#REF!</v>
      </c>
      <c r="J184" s="5" t="s">
        <v>490</v>
      </c>
      <c r="L184" s="5" t="str">
        <f t="shared" si="2"/>
        <v/>
      </c>
    </row>
    <row r="185" spans="1:12" s="5" customFormat="1" ht="25.5" x14ac:dyDescent="0.2">
      <c r="A185" s="25" t="s">
        <v>411</v>
      </c>
      <c r="B185" s="26"/>
      <c r="D185" s="68" t="s">
        <v>410</v>
      </c>
      <c r="E185" s="195" t="s">
        <v>411</v>
      </c>
      <c r="F185" s="195"/>
      <c r="G185" s="69" t="e">
        <f>IF(Voto!#REF!=1,"De acuerdo",IF(Voto!#REF!=2,"En desacuerdo",IF(Voto!#REF!=3,"Abstención","")))</f>
        <v>#REF!</v>
      </c>
      <c r="H185" s="72"/>
      <c r="I185" s="70" t="e">
        <f>Voto!#REF!</f>
        <v>#REF!</v>
      </c>
      <c r="J185" s="5" t="s">
        <v>490</v>
      </c>
      <c r="L185" s="5" t="str">
        <f t="shared" si="2"/>
        <v/>
      </c>
    </row>
    <row r="186" spans="1:12" s="5" customFormat="1" ht="20.100000000000001" customHeight="1" x14ac:dyDescent="0.2">
      <c r="A186" s="23" t="s">
        <v>419</v>
      </c>
      <c r="B186" s="24"/>
      <c r="D186" s="18" t="s">
        <v>418</v>
      </c>
      <c r="E186" s="194" t="s">
        <v>419</v>
      </c>
      <c r="F186" s="194"/>
      <c r="G186" s="69" t="e">
        <f>IF(Voto!#REF!=1,"De acuerdo",IF(Voto!#REF!=2,"En desacuerdo",IF(Voto!#REF!=3,"Abstención","")))</f>
        <v>#REF!</v>
      </c>
      <c r="H186" s="72"/>
      <c r="I186" s="70" t="e">
        <f>Voto!#REF!</f>
        <v>#REF!</v>
      </c>
      <c r="J186" s="5" t="s">
        <v>490</v>
      </c>
      <c r="L186" s="5" t="str">
        <f t="shared" si="2"/>
        <v/>
      </c>
    </row>
    <row r="187" spans="1:12" s="5" customFormat="1" ht="15.95" customHeight="1" x14ac:dyDescent="0.2">
      <c r="A187" s="9"/>
      <c r="B187" s="29"/>
      <c r="D187" s="76" t="s">
        <v>466</v>
      </c>
      <c r="E187" s="77"/>
      <c r="F187" s="77"/>
      <c r="G187" s="77" t="e">
        <f>IF(Voto!#REF!=1,"De acuerdo",IF(Voto!#REF!=2,"En desacuerdo",IF(Voto!#REF!=3,"Abstención","")))</f>
        <v>#REF!</v>
      </c>
      <c r="H187" s="77"/>
      <c r="I187" s="73" t="e">
        <f>Voto!#REF!</f>
        <v>#REF!</v>
      </c>
      <c r="J187" s="22" t="s">
        <v>490</v>
      </c>
      <c r="L187" s="5" t="str">
        <f t="shared" si="2"/>
        <v/>
      </c>
    </row>
    <row r="188" spans="1:12" s="5" customFormat="1" ht="25.5" x14ac:dyDescent="0.2">
      <c r="A188" s="25" t="s">
        <v>81</v>
      </c>
      <c r="B188" s="26"/>
      <c r="D188" s="68" t="s">
        <v>80</v>
      </c>
      <c r="E188" s="195" t="s">
        <v>81</v>
      </c>
      <c r="F188" s="195"/>
      <c r="G188" s="69" t="e">
        <f>IF(Voto!#REF!=1,"De acuerdo",IF(Voto!#REF!=2,"En desacuerdo",IF(Voto!#REF!=3,"Abstención","")))</f>
        <v>#REF!</v>
      </c>
      <c r="H188" s="72"/>
      <c r="I188" s="70" t="e">
        <f>Voto!#REF!</f>
        <v>#REF!</v>
      </c>
      <c r="J188" s="5" t="s">
        <v>490</v>
      </c>
      <c r="L188" s="5" t="str">
        <f t="shared" si="2"/>
        <v/>
      </c>
    </row>
    <row r="189" spans="1:12" s="5" customFormat="1" ht="25.5" x14ac:dyDescent="0.2">
      <c r="A189" s="23" t="s">
        <v>311</v>
      </c>
      <c r="B189" s="24"/>
      <c r="D189" s="18" t="s">
        <v>310</v>
      </c>
      <c r="E189" s="194" t="s">
        <v>311</v>
      </c>
      <c r="F189" s="194"/>
      <c r="G189" s="69" t="e">
        <f>IF(Voto!#REF!=1,"De acuerdo",IF(Voto!#REF!=2,"En desacuerdo",IF(Voto!#REF!=3,"Abstención","")))</f>
        <v>#REF!</v>
      </c>
      <c r="H189" s="72"/>
      <c r="I189" s="70" t="e">
        <f>Voto!#REF!</f>
        <v>#REF!</v>
      </c>
      <c r="J189" s="5" t="s">
        <v>490</v>
      </c>
      <c r="L189" s="5" t="str">
        <f t="shared" si="2"/>
        <v/>
      </c>
    </row>
    <row r="190" spans="1:12" s="5" customFormat="1" ht="15.95" customHeight="1" x14ac:dyDescent="0.2">
      <c r="A190" s="9"/>
      <c r="B190" s="29"/>
      <c r="D190" s="76" t="s">
        <v>470</v>
      </c>
      <c r="E190" s="77"/>
      <c r="F190" s="77"/>
      <c r="G190" s="77" t="e">
        <f>IF(Voto!#REF!=1,"De acuerdo",IF(Voto!#REF!=2,"En desacuerdo",IF(Voto!#REF!=3,"Abstención","")))</f>
        <v>#REF!</v>
      </c>
      <c r="H190" s="77"/>
      <c r="I190" s="73" t="e">
        <f>Voto!#REF!</f>
        <v>#REF!</v>
      </c>
      <c r="J190" s="22" t="s">
        <v>490</v>
      </c>
      <c r="L190" s="5" t="str">
        <f t="shared" si="2"/>
        <v/>
      </c>
    </row>
    <row r="191" spans="1:12" s="5" customFormat="1" ht="25.5" x14ac:dyDescent="0.2">
      <c r="A191" s="25" t="s">
        <v>37</v>
      </c>
      <c r="B191" s="26"/>
      <c r="D191" s="68" t="s">
        <v>36</v>
      </c>
      <c r="E191" s="195" t="s">
        <v>37</v>
      </c>
      <c r="F191" s="195"/>
      <c r="G191" s="69" t="e">
        <f>IF(Voto!#REF!=1,"De acuerdo",IF(Voto!#REF!=2,"En desacuerdo",IF(Voto!#REF!=3,"Abstención","")))</f>
        <v>#REF!</v>
      </c>
      <c r="H191" s="72"/>
      <c r="I191" s="70" t="e">
        <f>Voto!#REF!</f>
        <v>#REF!</v>
      </c>
      <c r="J191" s="5" t="s">
        <v>490</v>
      </c>
      <c r="L191" s="5" t="str">
        <f t="shared" si="2"/>
        <v/>
      </c>
    </row>
    <row r="192" spans="1:12" s="5" customFormat="1" ht="20.100000000000001" customHeight="1" x14ac:dyDescent="0.2">
      <c r="A192" s="23" t="s">
        <v>47</v>
      </c>
      <c r="B192" s="24"/>
      <c r="D192" s="18" t="s">
        <v>46</v>
      </c>
      <c r="E192" s="194" t="s">
        <v>47</v>
      </c>
      <c r="F192" s="194"/>
      <c r="G192" s="69" t="e">
        <f>IF(Voto!#REF!=1,"De acuerdo",IF(Voto!#REF!=2,"En desacuerdo",IF(Voto!#REF!=3,"Abstención","")))</f>
        <v>#REF!</v>
      </c>
      <c r="H192" s="72"/>
      <c r="I192" s="70" t="e">
        <f>Voto!#REF!</f>
        <v>#REF!</v>
      </c>
      <c r="J192" s="5" t="s">
        <v>490</v>
      </c>
      <c r="L192" s="5" t="str">
        <f t="shared" si="2"/>
        <v/>
      </c>
    </row>
    <row r="193" spans="1:12" s="5" customFormat="1" ht="38.25" x14ac:dyDescent="0.2">
      <c r="A193" s="25" t="s">
        <v>49</v>
      </c>
      <c r="B193" s="26"/>
      <c r="D193" s="68" t="s">
        <v>48</v>
      </c>
      <c r="E193" s="195" t="s">
        <v>49</v>
      </c>
      <c r="F193" s="195"/>
      <c r="G193" s="69" t="e">
        <f>IF(Voto!#REF!=1,"De acuerdo",IF(Voto!#REF!=2,"En desacuerdo",IF(Voto!#REF!=3,"Abstención","")))</f>
        <v>#REF!</v>
      </c>
      <c r="H193" s="72"/>
      <c r="I193" s="70" t="e">
        <f>Voto!#REF!</f>
        <v>#REF!</v>
      </c>
      <c r="J193" s="5" t="s">
        <v>490</v>
      </c>
      <c r="L193" s="5" t="str">
        <f t="shared" si="2"/>
        <v/>
      </c>
    </row>
    <row r="194" spans="1:12" s="5" customFormat="1" ht="25.5" x14ac:dyDescent="0.2">
      <c r="A194" s="23" t="s">
        <v>51</v>
      </c>
      <c r="B194" s="24"/>
      <c r="D194" s="18" t="s">
        <v>50</v>
      </c>
      <c r="E194" s="194" t="s">
        <v>51</v>
      </c>
      <c r="F194" s="194"/>
      <c r="G194" s="69" t="e">
        <f>IF(Voto!#REF!=1,"De acuerdo",IF(Voto!#REF!=2,"En desacuerdo",IF(Voto!#REF!=3,"Abstención","")))</f>
        <v>#REF!</v>
      </c>
      <c r="H194" s="72"/>
      <c r="I194" s="70" t="e">
        <f>Voto!#REF!</f>
        <v>#REF!</v>
      </c>
      <c r="J194" s="5" t="s">
        <v>490</v>
      </c>
      <c r="L194" s="5" t="str">
        <f t="shared" si="2"/>
        <v/>
      </c>
    </row>
    <row r="195" spans="1:12" s="5" customFormat="1" ht="25.5" x14ac:dyDescent="0.2">
      <c r="A195" s="25" t="s">
        <v>55</v>
      </c>
      <c r="B195" s="26"/>
      <c r="D195" s="68" t="s">
        <v>54</v>
      </c>
      <c r="E195" s="195" t="s">
        <v>55</v>
      </c>
      <c r="F195" s="195"/>
      <c r="G195" s="69" t="e">
        <f>IF(Voto!#REF!=1,"De acuerdo",IF(Voto!#REF!=2,"En desacuerdo",IF(Voto!#REF!=3,"Abstención","")))</f>
        <v>#REF!</v>
      </c>
      <c r="H195" s="72"/>
      <c r="I195" s="70" t="e">
        <f>Voto!#REF!</f>
        <v>#REF!</v>
      </c>
      <c r="J195" s="5" t="s">
        <v>490</v>
      </c>
      <c r="L195" s="5" t="str">
        <f t="shared" si="2"/>
        <v/>
      </c>
    </row>
    <row r="196" spans="1:12" s="5" customFormat="1" ht="25.5" x14ac:dyDescent="0.2">
      <c r="A196" s="23" t="s">
        <v>71</v>
      </c>
      <c r="B196" s="24"/>
      <c r="D196" s="18" t="s">
        <v>70</v>
      </c>
      <c r="E196" s="194" t="s">
        <v>71</v>
      </c>
      <c r="F196" s="194"/>
      <c r="G196" s="69" t="e">
        <f>IF(Voto!#REF!=1,"De acuerdo",IF(Voto!#REF!=2,"En desacuerdo",IF(Voto!#REF!=3,"Abstención","")))</f>
        <v>#REF!</v>
      </c>
      <c r="H196" s="72"/>
      <c r="I196" s="70" t="e">
        <f>Voto!#REF!</f>
        <v>#REF!</v>
      </c>
      <c r="J196" s="5" t="s">
        <v>490</v>
      </c>
      <c r="L196" s="5" t="str">
        <f t="shared" si="2"/>
        <v/>
      </c>
    </row>
    <row r="197" spans="1:12" s="5" customFormat="1" ht="25.5" x14ac:dyDescent="0.2">
      <c r="A197" s="25" t="s">
        <v>73</v>
      </c>
      <c r="B197" s="26"/>
      <c r="D197" s="68" t="s">
        <v>72</v>
      </c>
      <c r="E197" s="195" t="s">
        <v>73</v>
      </c>
      <c r="F197" s="195"/>
      <c r="G197" s="69" t="e">
        <f>IF(Voto!#REF!=1,"De acuerdo",IF(Voto!#REF!=2,"En desacuerdo",IF(Voto!#REF!=3,"Abstención","")))</f>
        <v>#REF!</v>
      </c>
      <c r="H197" s="72"/>
      <c r="I197" s="70" t="e">
        <f>Voto!#REF!</f>
        <v>#REF!</v>
      </c>
      <c r="J197" s="5" t="s">
        <v>490</v>
      </c>
      <c r="L197" s="5" t="str">
        <f t="shared" si="2"/>
        <v/>
      </c>
    </row>
    <row r="198" spans="1:12" s="5" customFormat="1" ht="20.100000000000001" customHeight="1" x14ac:dyDescent="0.2">
      <c r="A198" s="23" t="s">
        <v>85</v>
      </c>
      <c r="B198" s="24"/>
      <c r="D198" s="18" t="s">
        <v>84</v>
      </c>
      <c r="E198" s="194" t="s">
        <v>85</v>
      </c>
      <c r="F198" s="194"/>
      <c r="G198" s="69" t="e">
        <f>IF(Voto!#REF!=1,"De acuerdo",IF(Voto!#REF!=2,"En desacuerdo",IF(Voto!#REF!=3,"Abstención","")))</f>
        <v>#REF!</v>
      </c>
      <c r="H198" s="72"/>
      <c r="I198" s="70" t="e">
        <f>Voto!#REF!</f>
        <v>#REF!</v>
      </c>
      <c r="J198" s="5" t="s">
        <v>490</v>
      </c>
      <c r="L198" s="5" t="str">
        <f t="shared" si="2"/>
        <v/>
      </c>
    </row>
    <row r="199" spans="1:12" s="5" customFormat="1" ht="20.100000000000001" customHeight="1" x14ac:dyDescent="0.2">
      <c r="A199" s="25" t="s">
        <v>133</v>
      </c>
      <c r="B199" s="26"/>
      <c r="D199" s="68" t="s">
        <v>132</v>
      </c>
      <c r="E199" s="195" t="s">
        <v>133</v>
      </c>
      <c r="F199" s="195"/>
      <c r="G199" s="69" t="e">
        <f>IF(Voto!#REF!=1,"De acuerdo",IF(Voto!#REF!=2,"En desacuerdo",IF(Voto!#REF!=3,"Abstención","")))</f>
        <v>#REF!</v>
      </c>
      <c r="H199" s="72"/>
      <c r="I199" s="70" t="e">
        <f>Voto!#REF!</f>
        <v>#REF!</v>
      </c>
      <c r="J199" s="5" t="s">
        <v>490</v>
      </c>
      <c r="L199" s="5" t="str">
        <f t="shared" si="2"/>
        <v/>
      </c>
    </row>
    <row r="200" spans="1:12" s="5" customFormat="1" ht="20.100000000000001" customHeight="1" x14ac:dyDescent="0.2">
      <c r="A200" s="23" t="s">
        <v>135</v>
      </c>
      <c r="B200" s="24"/>
      <c r="D200" s="18" t="s">
        <v>134</v>
      </c>
      <c r="E200" s="194" t="s">
        <v>135</v>
      </c>
      <c r="F200" s="194"/>
      <c r="G200" s="69" t="e">
        <f>IF(Voto!#REF!=1,"De acuerdo",IF(Voto!#REF!=2,"En desacuerdo",IF(Voto!#REF!=3,"Abstención","")))</f>
        <v>#REF!</v>
      </c>
      <c r="H200" s="72"/>
      <c r="I200" s="70" t="e">
        <f>Voto!#REF!</f>
        <v>#REF!</v>
      </c>
      <c r="J200" s="5" t="s">
        <v>490</v>
      </c>
      <c r="L200" s="5" t="str">
        <f t="shared" si="2"/>
        <v/>
      </c>
    </row>
    <row r="201" spans="1:12" s="5" customFormat="1" ht="20.100000000000001" customHeight="1" x14ac:dyDescent="0.2">
      <c r="A201" s="25" t="s">
        <v>153</v>
      </c>
      <c r="B201" s="26"/>
      <c r="D201" s="68" t="s">
        <v>152</v>
      </c>
      <c r="E201" s="195" t="s">
        <v>153</v>
      </c>
      <c r="F201" s="195"/>
      <c r="G201" s="69" t="e">
        <f>IF(Voto!#REF!=1,"De acuerdo",IF(Voto!#REF!=2,"En desacuerdo",IF(Voto!#REF!=3,"Abstención","")))</f>
        <v>#REF!</v>
      </c>
      <c r="H201" s="72"/>
      <c r="I201" s="70" t="e">
        <f>Voto!#REF!</f>
        <v>#REF!</v>
      </c>
      <c r="J201" s="5" t="s">
        <v>490</v>
      </c>
      <c r="L201" s="5" t="str">
        <f t="shared" si="2"/>
        <v/>
      </c>
    </row>
    <row r="202" spans="1:12" s="5" customFormat="1" ht="20.100000000000001" customHeight="1" x14ac:dyDescent="0.2">
      <c r="A202" s="23" t="s">
        <v>195</v>
      </c>
      <c r="B202" s="24"/>
      <c r="D202" s="18" t="s">
        <v>194</v>
      </c>
      <c r="E202" s="194" t="s">
        <v>195</v>
      </c>
      <c r="F202" s="194"/>
      <c r="G202" s="69" t="e">
        <f>IF(Voto!#REF!=1,"De acuerdo",IF(Voto!#REF!=2,"En desacuerdo",IF(Voto!#REF!=3,"Abstención","")))</f>
        <v>#REF!</v>
      </c>
      <c r="H202" s="72"/>
      <c r="I202" s="70" t="e">
        <f>Voto!#REF!</f>
        <v>#REF!</v>
      </c>
      <c r="J202" s="5" t="s">
        <v>490</v>
      </c>
      <c r="L202" s="5" t="str">
        <f t="shared" si="2"/>
        <v/>
      </c>
    </row>
    <row r="203" spans="1:12" s="5" customFormat="1" ht="20.100000000000001" customHeight="1" x14ac:dyDescent="0.2">
      <c r="A203" s="25" t="s">
        <v>197</v>
      </c>
      <c r="B203" s="26"/>
      <c r="D203" s="68" t="s">
        <v>196</v>
      </c>
      <c r="E203" s="195" t="s">
        <v>197</v>
      </c>
      <c r="F203" s="195"/>
      <c r="G203" s="69" t="e">
        <f>IF(Voto!#REF!=1,"De acuerdo",IF(Voto!#REF!=2,"En desacuerdo",IF(Voto!#REF!=3,"Abstención","")))</f>
        <v>#REF!</v>
      </c>
      <c r="H203" s="72"/>
      <c r="I203" s="70" t="e">
        <f>Voto!#REF!</f>
        <v>#REF!</v>
      </c>
      <c r="J203" s="5" t="s">
        <v>490</v>
      </c>
      <c r="L203" s="5" t="str">
        <f t="shared" si="2"/>
        <v/>
      </c>
    </row>
    <row r="204" spans="1:12" s="5" customFormat="1" ht="25.5" x14ac:dyDescent="0.2">
      <c r="A204" s="23" t="s">
        <v>223</v>
      </c>
      <c r="B204" s="24"/>
      <c r="D204" s="18" t="s">
        <v>222</v>
      </c>
      <c r="E204" s="194" t="s">
        <v>223</v>
      </c>
      <c r="F204" s="194"/>
      <c r="G204" s="69" t="e">
        <f>IF(Voto!#REF!=1,"De acuerdo",IF(Voto!#REF!=2,"En desacuerdo",IF(Voto!#REF!=3,"Abstención","")))</f>
        <v>#REF!</v>
      </c>
      <c r="H204" s="72"/>
      <c r="I204" s="70" t="e">
        <f>Voto!#REF!</f>
        <v>#REF!</v>
      </c>
      <c r="J204" s="5" t="s">
        <v>490</v>
      </c>
      <c r="L204" s="5" t="str">
        <f t="shared" si="2"/>
        <v/>
      </c>
    </row>
    <row r="205" spans="1:12" s="5" customFormat="1" ht="38.25" x14ac:dyDescent="0.2">
      <c r="A205" s="25" t="s">
        <v>339</v>
      </c>
      <c r="B205" s="26"/>
      <c r="D205" s="68" t="s">
        <v>338</v>
      </c>
      <c r="E205" s="195" t="s">
        <v>339</v>
      </c>
      <c r="F205" s="195"/>
      <c r="G205" s="69" t="e">
        <f>IF(Voto!#REF!=1,"De acuerdo",IF(Voto!#REF!=2,"En desacuerdo",IF(Voto!#REF!=3,"Abstención","")))</f>
        <v>#REF!</v>
      </c>
      <c r="H205" s="72"/>
      <c r="I205" s="70" t="e">
        <f>Voto!#REF!</f>
        <v>#REF!</v>
      </c>
      <c r="J205" s="5" t="s">
        <v>490</v>
      </c>
      <c r="L205" s="5" t="str">
        <f t="shared" si="2"/>
        <v/>
      </c>
    </row>
    <row r="206" spans="1:12" s="5" customFormat="1" ht="38.25" x14ac:dyDescent="0.2">
      <c r="A206" s="23" t="s">
        <v>341</v>
      </c>
      <c r="B206" s="24"/>
      <c r="D206" s="18" t="s">
        <v>340</v>
      </c>
      <c r="E206" s="194" t="s">
        <v>341</v>
      </c>
      <c r="F206" s="194"/>
      <c r="G206" s="69" t="e">
        <f>IF(Voto!#REF!=1,"De acuerdo",IF(Voto!#REF!=2,"En desacuerdo",IF(Voto!#REF!=3,"Abstención","")))</f>
        <v>#REF!</v>
      </c>
      <c r="H206" s="72"/>
      <c r="I206" s="70" t="e">
        <f>Voto!#REF!</f>
        <v>#REF!</v>
      </c>
      <c r="J206" s="5" t="s">
        <v>490</v>
      </c>
      <c r="L206" s="5" t="str">
        <f t="shared" si="2"/>
        <v/>
      </c>
    </row>
    <row r="207" spans="1:12" s="5" customFormat="1" ht="38.25" x14ac:dyDescent="0.2">
      <c r="A207" s="25" t="s">
        <v>343</v>
      </c>
      <c r="B207" s="26"/>
      <c r="D207" s="68" t="s">
        <v>342</v>
      </c>
      <c r="E207" s="195" t="s">
        <v>343</v>
      </c>
      <c r="F207" s="195"/>
      <c r="G207" s="69" t="e">
        <f>IF(Voto!#REF!=1,"De acuerdo",IF(Voto!#REF!=2,"En desacuerdo",IF(Voto!#REF!=3,"Abstención","")))</f>
        <v>#REF!</v>
      </c>
      <c r="H207" s="72"/>
      <c r="I207" s="70" t="e">
        <f>Voto!#REF!</f>
        <v>#REF!</v>
      </c>
      <c r="J207" s="5" t="s">
        <v>490</v>
      </c>
      <c r="L207" s="5" t="str">
        <f t="shared" si="2"/>
        <v/>
      </c>
    </row>
    <row r="208" spans="1:12" s="5" customFormat="1" ht="25.5" x14ac:dyDescent="0.2">
      <c r="A208" s="23" t="s">
        <v>345</v>
      </c>
      <c r="B208" s="24"/>
      <c r="D208" s="18" t="s">
        <v>344</v>
      </c>
      <c r="E208" s="194" t="s">
        <v>345</v>
      </c>
      <c r="F208" s="194"/>
      <c r="G208" s="69" t="e">
        <f>IF(Voto!#REF!=1,"De acuerdo",IF(Voto!#REF!=2,"En desacuerdo",IF(Voto!#REF!=3,"Abstención","")))</f>
        <v>#REF!</v>
      </c>
      <c r="H208" s="72"/>
      <c r="I208" s="70" t="e">
        <f>Voto!#REF!</f>
        <v>#REF!</v>
      </c>
      <c r="J208" s="5" t="s">
        <v>490</v>
      </c>
      <c r="L208" s="5" t="str">
        <f t="shared" si="2"/>
        <v/>
      </c>
    </row>
    <row r="209" spans="1:12" s="5" customFormat="1" ht="25.5" x14ac:dyDescent="0.2">
      <c r="A209" s="25" t="s">
        <v>347</v>
      </c>
      <c r="B209" s="26"/>
      <c r="D209" s="68" t="s">
        <v>346</v>
      </c>
      <c r="E209" s="195" t="s">
        <v>347</v>
      </c>
      <c r="F209" s="195"/>
      <c r="G209" s="69" t="e">
        <f>IF(Voto!#REF!=1,"De acuerdo",IF(Voto!#REF!=2,"En desacuerdo",IF(Voto!#REF!=3,"Abstención","")))</f>
        <v>#REF!</v>
      </c>
      <c r="H209" s="72"/>
      <c r="I209" s="70" t="e">
        <f>Voto!#REF!</f>
        <v>#REF!</v>
      </c>
      <c r="J209" s="5" t="s">
        <v>490</v>
      </c>
      <c r="L209" s="5" t="str">
        <f t="shared" si="2"/>
        <v/>
      </c>
    </row>
    <row r="210" spans="1:12" s="5" customFormat="1" ht="25.5" x14ac:dyDescent="0.2">
      <c r="A210" s="23" t="s">
        <v>349</v>
      </c>
      <c r="B210" s="24"/>
      <c r="D210" s="18" t="s">
        <v>348</v>
      </c>
      <c r="E210" s="194" t="s">
        <v>349</v>
      </c>
      <c r="F210" s="194"/>
      <c r="G210" s="69" t="e">
        <f>IF(Voto!#REF!=1,"De acuerdo",IF(Voto!#REF!=2,"En desacuerdo",IF(Voto!#REF!=3,"Abstención","")))</f>
        <v>#REF!</v>
      </c>
      <c r="H210" s="72"/>
      <c r="I210" s="70" t="e">
        <f>Voto!#REF!</f>
        <v>#REF!</v>
      </c>
      <c r="J210" s="5" t="s">
        <v>490</v>
      </c>
      <c r="L210" s="5" t="str">
        <f t="shared" si="2"/>
        <v/>
      </c>
    </row>
    <row r="211" spans="1:12" s="5" customFormat="1" ht="38.25" x14ac:dyDescent="0.2">
      <c r="A211" s="25" t="s">
        <v>351</v>
      </c>
      <c r="B211" s="26"/>
      <c r="D211" s="68" t="s">
        <v>350</v>
      </c>
      <c r="E211" s="195" t="s">
        <v>351</v>
      </c>
      <c r="F211" s="195"/>
      <c r="G211" s="69" t="e">
        <f>IF(Voto!#REF!=1,"De acuerdo",IF(Voto!#REF!=2,"En desacuerdo",IF(Voto!#REF!=3,"Abstención","")))</f>
        <v>#REF!</v>
      </c>
      <c r="H211" s="72"/>
      <c r="I211" s="70" t="e">
        <f>Voto!#REF!</f>
        <v>#REF!</v>
      </c>
      <c r="J211" s="5" t="s">
        <v>490</v>
      </c>
      <c r="L211" s="5" t="str">
        <f t="shared" si="2"/>
        <v/>
      </c>
    </row>
    <row r="212" spans="1:12" s="5" customFormat="1" ht="38.25" x14ac:dyDescent="0.2">
      <c r="A212" s="23" t="s">
        <v>353</v>
      </c>
      <c r="B212" s="24"/>
      <c r="D212" s="18" t="s">
        <v>352</v>
      </c>
      <c r="E212" s="194" t="s">
        <v>353</v>
      </c>
      <c r="F212" s="194"/>
      <c r="G212" s="69" t="e">
        <f>IF(Voto!#REF!=1,"De acuerdo",IF(Voto!#REF!=2,"En desacuerdo",IF(Voto!#REF!=3,"Abstención","")))</f>
        <v>#REF!</v>
      </c>
      <c r="H212" s="72"/>
      <c r="I212" s="70" t="e">
        <f>Voto!#REF!</f>
        <v>#REF!</v>
      </c>
      <c r="J212" s="5" t="s">
        <v>490</v>
      </c>
      <c r="L212" s="5" t="str">
        <f t="shared" si="2"/>
        <v/>
      </c>
    </row>
    <row r="213" spans="1:12" s="5" customFormat="1" ht="38.25" x14ac:dyDescent="0.2">
      <c r="A213" s="25" t="s">
        <v>355</v>
      </c>
      <c r="B213" s="26"/>
      <c r="D213" s="68" t="s">
        <v>354</v>
      </c>
      <c r="E213" s="195" t="s">
        <v>355</v>
      </c>
      <c r="F213" s="195"/>
      <c r="G213" s="69" t="e">
        <f>IF(Voto!#REF!=1,"De acuerdo",IF(Voto!#REF!=2,"En desacuerdo",IF(Voto!#REF!=3,"Abstención","")))</f>
        <v>#REF!</v>
      </c>
      <c r="H213" s="72"/>
      <c r="I213" s="70" t="e">
        <f>Voto!#REF!</f>
        <v>#REF!</v>
      </c>
      <c r="J213" s="5" t="s">
        <v>490</v>
      </c>
      <c r="L213" s="5" t="str">
        <f t="shared" si="2"/>
        <v/>
      </c>
    </row>
    <row r="214" spans="1:12" s="5" customFormat="1" ht="38.25" x14ac:dyDescent="0.2">
      <c r="A214" s="23" t="s">
        <v>415</v>
      </c>
      <c r="B214" s="24"/>
      <c r="D214" s="18" t="s">
        <v>414</v>
      </c>
      <c r="E214" s="194" t="s">
        <v>415</v>
      </c>
      <c r="F214" s="194"/>
      <c r="G214" s="69" t="e">
        <f>IF(Voto!#REF!=1,"De acuerdo",IF(Voto!#REF!=2,"En desacuerdo",IF(Voto!#REF!=3,"Abstención","")))</f>
        <v>#REF!</v>
      </c>
      <c r="H214" s="72"/>
      <c r="I214" s="70" t="e">
        <f>Voto!#REF!</f>
        <v>#REF!</v>
      </c>
      <c r="J214" s="5" t="s">
        <v>490</v>
      </c>
      <c r="L214" s="5" t="str">
        <f t="shared" si="2"/>
        <v/>
      </c>
    </row>
    <row r="215" spans="1:12" s="5" customFormat="1" ht="12.75" x14ac:dyDescent="0.2">
      <c r="A215" s="10"/>
      <c r="B215" s="10"/>
      <c r="D215" s="7"/>
      <c r="E215" s="10"/>
      <c r="G215" s="5" t="e">
        <f>IF(Voto!#REF!=1,"De acuerdo",IF(Voto!#REF!=2,"En desacuerdo",IF(Voto!#REF!=3,"Abstención","")))</f>
        <v>#REF!</v>
      </c>
      <c r="H215" s="30"/>
      <c r="I215" s="8" t="e">
        <f>Voto!#REF!</f>
        <v>#REF!</v>
      </c>
      <c r="J215" s="5" t="s">
        <v>490</v>
      </c>
      <c r="L215" s="5" t="str">
        <f t="shared" si="2"/>
        <v/>
      </c>
    </row>
    <row r="216" spans="1:12" s="5" customFormat="1" x14ac:dyDescent="0.2">
      <c r="A216" s="16"/>
      <c r="B216" s="16"/>
      <c r="D216" s="63" t="s">
        <v>492</v>
      </c>
      <c r="E216" s="16"/>
      <c r="F216" s="15"/>
      <c r="G216" s="15" t="str">
        <f>IF(Voto!M21=1,"De acuerdo",IF(Voto!M21=2,"En desacuerdo",IF(Voto!M21=3,"Abstención","")))</f>
        <v/>
      </c>
      <c r="H216" s="16"/>
      <c r="I216" s="16">
        <f>Voto!K21</f>
        <v>0</v>
      </c>
      <c r="J216" s="59" t="s">
        <v>490</v>
      </c>
      <c r="L216" s="5" t="str">
        <f t="shared" si="2"/>
        <v/>
      </c>
    </row>
    <row r="217" spans="1:12" s="5" customFormat="1" ht="3.95" customHeight="1" x14ac:dyDescent="0.2">
      <c r="A217" s="10"/>
      <c r="B217" s="10"/>
      <c r="D217" s="7"/>
      <c r="E217" s="10"/>
      <c r="G217" s="5" t="e">
        <f>IF(Voto!#REF!=1,"De acuerdo",IF(Voto!#REF!=2,"En desacuerdo",IF(Voto!#REF!=3,"Abstención","")))</f>
        <v>#REF!</v>
      </c>
      <c r="H217" s="30"/>
      <c r="I217" s="8" t="e">
        <f>Voto!#REF!</f>
        <v>#REF!</v>
      </c>
      <c r="J217" s="5" t="s">
        <v>490</v>
      </c>
      <c r="L217" s="5" t="str">
        <f t="shared" si="2"/>
        <v/>
      </c>
    </row>
    <row r="218" spans="1:12" s="1" customFormat="1" ht="15" x14ac:dyDescent="0.25">
      <c r="D218" s="197" t="s">
        <v>472</v>
      </c>
      <c r="E218" s="197"/>
      <c r="F218" s="197"/>
      <c r="G218" s="83" t="e">
        <f>IF(Voto!#REF!=1,"De acuerdo",IF(Voto!#REF!=2,"En desacuerdo",IF(Voto!#REF!=3,"Abstención","")))</f>
        <v>#REF!</v>
      </c>
      <c r="H218" s="83"/>
      <c r="I218" s="83" t="e">
        <f>Voto!#REF!</f>
        <v>#REF!</v>
      </c>
      <c r="J218" s="83"/>
      <c r="L218" s="1" t="str">
        <f t="shared" si="2"/>
        <v/>
      </c>
    </row>
    <row r="219" spans="1:12" s="1" customFormat="1" ht="15" x14ac:dyDescent="0.25">
      <c r="D219" s="197" t="s">
        <v>471</v>
      </c>
      <c r="E219" s="197"/>
      <c r="F219" s="197"/>
      <c r="G219" s="83" t="e">
        <f>IF(Voto!#REF!=1,"De acuerdo",IF(Voto!#REF!=2,"En desacuerdo",IF(Voto!#REF!=3,"Abstención","")))</f>
        <v>#REF!</v>
      </c>
      <c r="H219" s="83"/>
      <c r="I219" s="83" t="e">
        <f>Voto!#REF!</f>
        <v>#REF!</v>
      </c>
      <c r="J219" s="83"/>
      <c r="L219" s="1" t="str">
        <f t="shared" si="2"/>
        <v/>
      </c>
    </row>
    <row r="220" spans="1:12" s="1" customFormat="1" ht="15" x14ac:dyDescent="0.25">
      <c r="D220" s="197" t="s">
        <v>464</v>
      </c>
      <c r="E220" s="197"/>
      <c r="F220" s="197"/>
      <c r="G220" s="83" t="e">
        <f>IF(Voto!#REF!=1,"De acuerdo",IF(Voto!#REF!=2,"En desacuerdo",IF(Voto!#REF!=3,"Abstención","")))</f>
        <v>#REF!</v>
      </c>
      <c r="H220" s="83"/>
      <c r="I220" s="83" t="e">
        <f>Voto!#REF!</f>
        <v>#REF!</v>
      </c>
      <c r="J220" s="83"/>
      <c r="L220" s="1" t="str">
        <f t="shared" si="2"/>
        <v/>
      </c>
    </row>
    <row r="221" spans="1:12" s="1" customFormat="1" ht="15" x14ac:dyDescent="0.25">
      <c r="D221" s="197" t="s">
        <v>462</v>
      </c>
      <c r="E221" s="197"/>
      <c r="F221" s="197"/>
      <c r="G221" s="83" t="e">
        <f>IF(Voto!#REF!=1,"De acuerdo",IF(Voto!#REF!=2,"En desacuerdo",IF(Voto!#REF!=3,"Abstención","")))</f>
        <v>#REF!</v>
      </c>
      <c r="H221" s="83"/>
      <c r="I221" s="83" t="e">
        <f>Voto!#REF!</f>
        <v>#REF!</v>
      </c>
      <c r="J221" s="83"/>
      <c r="L221" s="1" t="str">
        <f t="shared" si="2"/>
        <v/>
      </c>
    </row>
    <row r="222" spans="1:12" s="1" customFormat="1" ht="15" x14ac:dyDescent="0.25">
      <c r="D222" s="197" t="s">
        <v>477</v>
      </c>
      <c r="E222" s="197"/>
      <c r="F222" s="197"/>
      <c r="G222" s="83" t="e">
        <f>IF(Voto!#REF!=1,"De acuerdo",IF(Voto!#REF!=2,"En desacuerdo",IF(Voto!#REF!=3,"Abstención","")))</f>
        <v>#REF!</v>
      </c>
      <c r="H222" s="83"/>
      <c r="I222" s="83" t="e">
        <f>Voto!#REF!</f>
        <v>#REF!</v>
      </c>
      <c r="J222" s="83"/>
      <c r="L222" s="1" t="str">
        <f t="shared" si="2"/>
        <v/>
      </c>
    </row>
    <row r="223" spans="1:12" s="1" customFormat="1" ht="15" x14ac:dyDescent="0.25">
      <c r="D223" s="197" t="s">
        <v>460</v>
      </c>
      <c r="E223" s="197"/>
      <c r="F223" s="197"/>
      <c r="G223" s="83" t="e">
        <f>IF(Voto!#REF!=1,"De acuerdo",IF(Voto!#REF!=2,"En desacuerdo",IF(Voto!#REF!=3,"Abstención","")))</f>
        <v>#REF!</v>
      </c>
      <c r="H223" s="83"/>
      <c r="I223" s="83" t="e">
        <f>Voto!#REF!</f>
        <v>#REF!</v>
      </c>
      <c r="J223" s="83"/>
      <c r="L223" s="1" t="str">
        <f t="shared" si="2"/>
        <v/>
      </c>
    </row>
    <row r="224" spans="1:12" s="1" customFormat="1" ht="15" x14ac:dyDescent="0.25">
      <c r="D224" s="197" t="s">
        <v>474</v>
      </c>
      <c r="E224" s="197"/>
      <c r="F224" s="197"/>
      <c r="G224" s="83" t="e">
        <f>IF(Voto!#REF!=1,"De acuerdo",IF(Voto!#REF!=2,"En desacuerdo",IF(Voto!#REF!=3,"Abstención","")))</f>
        <v>#REF!</v>
      </c>
      <c r="H224" s="83"/>
      <c r="I224" s="83" t="e">
        <f>Voto!#REF!</f>
        <v>#REF!</v>
      </c>
      <c r="J224" s="83"/>
      <c r="L224" s="1" t="str">
        <f t="shared" si="2"/>
        <v/>
      </c>
    </row>
    <row r="225" spans="1:12" s="1" customFormat="1" ht="15" x14ac:dyDescent="0.25">
      <c r="D225" s="197" t="s">
        <v>463</v>
      </c>
      <c r="E225" s="197"/>
      <c r="F225" s="197"/>
      <c r="G225" s="83" t="e">
        <f>IF(Voto!#REF!=1,"De acuerdo",IF(Voto!#REF!=2,"En desacuerdo",IF(Voto!#REF!=3,"Abstención","")))</f>
        <v>#REF!</v>
      </c>
      <c r="H225" s="83"/>
      <c r="I225" s="83" t="e">
        <f>Voto!#REF!</f>
        <v>#REF!</v>
      </c>
      <c r="J225" s="83"/>
      <c r="L225" s="1" t="str">
        <f t="shared" si="2"/>
        <v/>
      </c>
    </row>
    <row r="226" spans="1:12" s="1" customFormat="1" ht="15" x14ac:dyDescent="0.25">
      <c r="D226" s="197" t="s">
        <v>461</v>
      </c>
      <c r="E226" s="197"/>
      <c r="F226" s="197"/>
      <c r="G226" s="83" t="e">
        <f>IF(Voto!#REF!=1,"De acuerdo",IF(Voto!#REF!=2,"En desacuerdo",IF(Voto!#REF!=3,"Abstención","")))</f>
        <v>#REF!</v>
      </c>
      <c r="H226" s="83"/>
      <c r="I226" s="83" t="e">
        <f>Voto!#REF!</f>
        <v>#REF!</v>
      </c>
      <c r="J226" s="83"/>
      <c r="L226" s="1" t="str">
        <f t="shared" si="2"/>
        <v/>
      </c>
    </row>
    <row r="227" spans="1:12" s="1" customFormat="1" ht="15" x14ac:dyDescent="0.25">
      <c r="D227" s="197" t="s">
        <v>478</v>
      </c>
      <c r="E227" s="197"/>
      <c r="F227" s="197"/>
      <c r="G227" s="83" t="e">
        <f>IF(Voto!#REF!=1,"De acuerdo",IF(Voto!#REF!=2,"En desacuerdo",IF(Voto!#REF!=3,"Abstención","")))</f>
        <v>#REF!</v>
      </c>
      <c r="H227" s="83"/>
      <c r="I227" s="83" t="e">
        <f>Voto!#REF!</f>
        <v>#REF!</v>
      </c>
      <c r="J227" s="83"/>
      <c r="L227" s="1" t="str">
        <f t="shared" si="2"/>
        <v/>
      </c>
    </row>
    <row r="228" spans="1:12" s="1" customFormat="1" ht="15" x14ac:dyDescent="0.25">
      <c r="D228" s="197" t="s">
        <v>454</v>
      </c>
      <c r="E228" s="197"/>
      <c r="F228" s="197"/>
      <c r="G228" s="83" t="e">
        <f>IF(Voto!#REF!=1,"De acuerdo",IF(Voto!#REF!=2,"En desacuerdo",IF(Voto!#REF!=3,"Abstención","")))</f>
        <v>#REF!</v>
      </c>
      <c r="H228" s="83"/>
      <c r="I228" s="83" t="e">
        <f>Voto!#REF!</f>
        <v>#REF!</v>
      </c>
      <c r="J228" s="83"/>
      <c r="L228" s="1" t="str">
        <f t="shared" si="2"/>
        <v/>
      </c>
    </row>
    <row r="229" spans="1:12" s="1" customFormat="1" ht="15" x14ac:dyDescent="0.25">
      <c r="D229" s="197" t="s">
        <v>469</v>
      </c>
      <c r="E229" s="197"/>
      <c r="F229" s="197"/>
      <c r="G229" s="83" t="e">
        <f>IF(Voto!#REF!=1,"De acuerdo",IF(Voto!#REF!=2,"En desacuerdo",IF(Voto!#REF!=3,"Abstención","")))</f>
        <v>#REF!</v>
      </c>
      <c r="H229" s="83"/>
      <c r="I229" s="83" t="e">
        <f>Voto!#REF!</f>
        <v>#REF!</v>
      </c>
      <c r="J229" s="83"/>
      <c r="L229" s="1" t="str">
        <f t="shared" si="2"/>
        <v/>
      </c>
    </row>
    <row r="230" spans="1:12" s="1" customFormat="1" ht="15" x14ac:dyDescent="0.25">
      <c r="D230" s="197" t="s">
        <v>468</v>
      </c>
      <c r="E230" s="197"/>
      <c r="F230" s="197"/>
      <c r="G230" s="83" t="e">
        <f>IF(Voto!#REF!=1,"De acuerdo",IF(Voto!#REF!=2,"En desacuerdo",IF(Voto!#REF!=3,"Abstención","")))</f>
        <v>#REF!</v>
      </c>
      <c r="H230" s="83"/>
      <c r="I230" s="83" t="e">
        <f>Voto!#REF!</f>
        <v>#REF!</v>
      </c>
      <c r="J230" s="83"/>
      <c r="L230" s="1" t="str">
        <f t="shared" si="2"/>
        <v/>
      </c>
    </row>
    <row r="231" spans="1:12" s="1" customFormat="1" ht="15" x14ac:dyDescent="0.25">
      <c r="D231" s="197" t="s">
        <v>466</v>
      </c>
      <c r="E231" s="197"/>
      <c r="F231" s="197"/>
      <c r="G231" s="83" t="e">
        <f>IF(Voto!#REF!=1,"De acuerdo",IF(Voto!#REF!=2,"En desacuerdo",IF(Voto!#REF!=3,"Abstención","")))</f>
        <v>#REF!</v>
      </c>
      <c r="H231" s="83"/>
      <c r="I231" s="83" t="e">
        <f>Voto!#REF!</f>
        <v>#REF!</v>
      </c>
      <c r="J231" s="83"/>
      <c r="L231" s="1" t="str">
        <f t="shared" si="2"/>
        <v/>
      </c>
    </row>
    <row r="232" spans="1:12" s="1" customFormat="1" ht="15" x14ac:dyDescent="0.25">
      <c r="D232" s="197" t="s">
        <v>475</v>
      </c>
      <c r="E232" s="197"/>
      <c r="F232" s="197"/>
      <c r="G232" s="83" t="e">
        <f>IF(Voto!#REF!=1,"De acuerdo",IF(Voto!#REF!=2,"En desacuerdo",IF(Voto!#REF!=3,"Abstención","")))</f>
        <v>#REF!</v>
      </c>
      <c r="H232" s="83"/>
      <c r="I232" s="83" t="e">
        <f>Voto!#REF!</f>
        <v>#REF!</v>
      </c>
      <c r="J232" s="83"/>
      <c r="L232" s="1" t="str">
        <f t="shared" si="2"/>
        <v/>
      </c>
    </row>
    <row r="233" spans="1:12" s="1" customFormat="1" ht="15" x14ac:dyDescent="0.25">
      <c r="D233" s="197" t="s">
        <v>470</v>
      </c>
      <c r="E233" s="197"/>
      <c r="F233" s="197"/>
      <c r="G233" s="83" t="e">
        <f>IF(Voto!#REF!=1,"De acuerdo",IF(Voto!#REF!=2,"En desacuerdo",IF(Voto!#REF!=3,"Abstención","")))</f>
        <v>#REF!</v>
      </c>
      <c r="H233" s="83"/>
      <c r="I233" s="83" t="e">
        <f>Voto!#REF!</f>
        <v>#REF!</v>
      </c>
      <c r="J233" s="83"/>
      <c r="L233" s="1" t="str">
        <f t="shared" si="2"/>
        <v/>
      </c>
    </row>
    <row r="234" spans="1:12" s="1" customFormat="1" ht="3.95" customHeight="1" x14ac:dyDescent="0.25">
      <c r="G234" s="1" t="str">
        <f>IF(Voto!M22=1,"De acuerdo",IF(Voto!M22=2,"En desacuerdo",IF(Voto!M22=3,"Abstención","")))</f>
        <v/>
      </c>
      <c r="I234" s="1">
        <f>Voto!K22</f>
        <v>0</v>
      </c>
      <c r="L234" s="1" t="str">
        <f t="shared" si="2"/>
        <v/>
      </c>
    </row>
    <row r="235" spans="1:12" s="5" customFormat="1" ht="15.95" customHeight="1" x14ac:dyDescent="0.2">
      <c r="A235" s="6" t="s">
        <v>486</v>
      </c>
      <c r="B235" s="64"/>
      <c r="D235" s="31" t="s">
        <v>485</v>
      </c>
      <c r="E235" s="196" t="s">
        <v>486</v>
      </c>
      <c r="F235" s="196"/>
      <c r="G235" s="81" t="e">
        <f>IF(Voto!#REF!=1,"De acuerdo",IF(Voto!#REF!=2,"En desacuerdo",IF(Voto!#REF!=3,"Abstención","")))</f>
        <v>#REF!</v>
      </c>
      <c r="H235" s="81"/>
      <c r="I235" s="81" t="e">
        <f>Voto!#REF!</f>
        <v>#REF!</v>
      </c>
      <c r="J235" s="60" t="s">
        <v>490</v>
      </c>
      <c r="L235" s="5" t="str">
        <f t="shared" si="2"/>
        <v/>
      </c>
    </row>
    <row r="236" spans="1:12" s="5" customFormat="1" ht="15.95" customHeight="1" x14ac:dyDescent="0.2">
      <c r="A236" s="9"/>
      <c r="B236" s="29"/>
      <c r="D236" s="20" t="s">
        <v>472</v>
      </c>
      <c r="E236" s="21"/>
      <c r="F236" s="21"/>
      <c r="G236" s="21" t="str">
        <f>IF(Voto!M24=1,"De acuerdo",IF(Voto!M24=2,"En desacuerdo",IF(Voto!M24=3,"Abstención","")))</f>
        <v/>
      </c>
      <c r="H236" s="21"/>
      <c r="I236" s="27">
        <f>Voto!K24</f>
        <v>0</v>
      </c>
      <c r="J236" s="58" t="s">
        <v>490</v>
      </c>
      <c r="L236" s="5" t="str">
        <f t="shared" si="2"/>
        <v/>
      </c>
    </row>
    <row r="237" spans="1:12" s="5" customFormat="1" ht="25.5" x14ac:dyDescent="0.2">
      <c r="A237" s="25" t="s">
        <v>293</v>
      </c>
      <c r="B237" s="26"/>
      <c r="D237" s="68" t="s">
        <v>292</v>
      </c>
      <c r="E237" s="195" t="s">
        <v>293</v>
      </c>
      <c r="F237" s="195"/>
      <c r="G237" s="69" t="str">
        <f>IF(Voto!M49=1,"De acuerdo",IF(Voto!M49=2,"En desacuerdo",IF(Voto!M49=3,"Abstención","")))</f>
        <v/>
      </c>
      <c r="H237" s="72"/>
      <c r="I237" s="70" t="str">
        <f>Voto!K49</f>
        <v/>
      </c>
      <c r="J237" s="5" t="s">
        <v>490</v>
      </c>
      <c r="L237" s="5" t="str">
        <f t="shared" si="2"/>
        <v/>
      </c>
    </row>
    <row r="238" spans="1:12" s="5" customFormat="1" ht="15.95" customHeight="1" x14ac:dyDescent="0.2">
      <c r="A238" s="9"/>
      <c r="B238" s="29"/>
      <c r="D238" s="78" t="s">
        <v>471</v>
      </c>
      <c r="E238" s="77"/>
      <c r="F238" s="77"/>
      <c r="G238" s="77" t="e">
        <f>IF(Voto!#REF!=1,"De acuerdo",IF(Voto!#REF!=2,"En desacuerdo",IF(Voto!#REF!=3,"Abstención","")))</f>
        <v>#REF!</v>
      </c>
      <c r="H238" s="77"/>
      <c r="I238" s="73" t="e">
        <f>Voto!#REF!</f>
        <v>#REF!</v>
      </c>
      <c r="J238" s="58" t="s">
        <v>490</v>
      </c>
      <c r="L238" s="5" t="str">
        <f t="shared" si="2"/>
        <v/>
      </c>
    </row>
    <row r="239" spans="1:12" s="5" customFormat="1" ht="20.100000000000001" customHeight="1" x14ac:dyDescent="0.2">
      <c r="A239" s="25" t="s">
        <v>113</v>
      </c>
      <c r="B239" s="26"/>
      <c r="D239" s="68" t="s">
        <v>112</v>
      </c>
      <c r="E239" s="195" t="s">
        <v>113</v>
      </c>
      <c r="F239" s="195"/>
      <c r="G239" s="69" t="str">
        <f>IF(Voto!M50=1,"De acuerdo",IF(Voto!M50=2,"En desacuerdo",IF(Voto!M50=3,"Abstención","")))</f>
        <v/>
      </c>
      <c r="H239" s="72"/>
      <c r="I239" s="70" t="str">
        <f>Voto!K50</f>
        <v/>
      </c>
      <c r="J239" s="5" t="s">
        <v>490</v>
      </c>
      <c r="L239" s="5" t="str">
        <f t="shared" si="2"/>
        <v/>
      </c>
    </row>
    <row r="240" spans="1:12" s="5" customFormat="1" ht="20.100000000000001" customHeight="1" x14ac:dyDescent="0.2">
      <c r="A240" s="23" t="s">
        <v>283</v>
      </c>
      <c r="B240" s="24"/>
      <c r="D240" s="18" t="s">
        <v>282</v>
      </c>
      <c r="E240" s="194" t="s">
        <v>283</v>
      </c>
      <c r="F240" s="194"/>
      <c r="G240" s="69" t="str">
        <f>IF(Voto!M51=1,"De acuerdo",IF(Voto!M51=2,"En desacuerdo",IF(Voto!M51=3,"Abstención","")))</f>
        <v/>
      </c>
      <c r="H240" s="72"/>
      <c r="I240" s="70" t="str">
        <f>Voto!K51</f>
        <v/>
      </c>
      <c r="J240" s="5" t="s">
        <v>490</v>
      </c>
      <c r="L240" s="5" t="str">
        <f t="shared" si="2"/>
        <v/>
      </c>
    </row>
    <row r="241" spans="1:12" s="5" customFormat="1" ht="38.25" x14ac:dyDescent="0.2">
      <c r="A241" s="25" t="s">
        <v>319</v>
      </c>
      <c r="B241" s="26"/>
      <c r="D241" s="68" t="s">
        <v>318</v>
      </c>
      <c r="E241" s="195" t="s">
        <v>319</v>
      </c>
      <c r="F241" s="195"/>
      <c r="G241" s="69" t="str">
        <f>IF(Voto!M52=1,"De acuerdo",IF(Voto!M52=2,"En desacuerdo",IF(Voto!M52=3,"Abstención","")))</f>
        <v/>
      </c>
      <c r="H241" s="72"/>
      <c r="I241" s="70" t="str">
        <f>Voto!K52</f>
        <v/>
      </c>
      <c r="J241" s="5" t="s">
        <v>490</v>
      </c>
      <c r="L241" s="5" t="str">
        <f t="shared" si="2"/>
        <v/>
      </c>
    </row>
    <row r="242" spans="1:12" s="5" customFormat="1" ht="38.25" x14ac:dyDescent="0.2">
      <c r="A242" s="23" t="s">
        <v>323</v>
      </c>
      <c r="B242" s="24"/>
      <c r="D242" s="18" t="s">
        <v>322</v>
      </c>
      <c r="E242" s="194" t="s">
        <v>323</v>
      </c>
      <c r="F242" s="194"/>
      <c r="G242" s="69" t="str">
        <f>IF(Voto!M53=1,"De acuerdo",IF(Voto!M53=2,"En desacuerdo",IF(Voto!M53=3,"Abstención","")))</f>
        <v/>
      </c>
      <c r="H242" s="72"/>
      <c r="I242" s="70" t="str">
        <f>Voto!K53</f>
        <v/>
      </c>
      <c r="J242" s="5" t="s">
        <v>490</v>
      </c>
      <c r="L242" s="5" t="str">
        <f t="shared" ref="L242:L305" si="3">IF(K242=2,"Por favor justifique su voto","")</f>
        <v/>
      </c>
    </row>
    <row r="243" spans="1:12" s="5" customFormat="1" ht="51" x14ac:dyDescent="0.2">
      <c r="A243" s="25" t="s">
        <v>325</v>
      </c>
      <c r="B243" s="26"/>
      <c r="D243" s="68" t="s">
        <v>324</v>
      </c>
      <c r="E243" s="195" t="s">
        <v>325</v>
      </c>
      <c r="F243" s="195"/>
      <c r="G243" s="69" t="str">
        <f>IF(Voto!M54=1,"De acuerdo",IF(Voto!M54=2,"En desacuerdo",IF(Voto!M54=3,"Abstención","")))</f>
        <v/>
      </c>
      <c r="H243" s="72"/>
      <c r="I243" s="70" t="str">
        <f>Voto!K54</f>
        <v/>
      </c>
      <c r="J243" s="5" t="s">
        <v>490</v>
      </c>
      <c r="L243" s="5" t="str">
        <f t="shared" si="3"/>
        <v/>
      </c>
    </row>
    <row r="244" spans="1:12" s="5" customFormat="1" ht="15.95" customHeight="1" x14ac:dyDescent="0.2">
      <c r="A244" s="9"/>
      <c r="B244" s="29"/>
      <c r="D244" s="78" t="s">
        <v>464</v>
      </c>
      <c r="E244" s="77"/>
      <c r="F244" s="77"/>
      <c r="G244" s="77" t="e">
        <f>IF(Voto!#REF!=1,"De acuerdo",IF(Voto!#REF!=2,"En desacuerdo",IF(Voto!#REF!=3,"Abstención","")))</f>
        <v>#REF!</v>
      </c>
      <c r="H244" s="77"/>
      <c r="I244" s="73" t="e">
        <f>Voto!#REF!</f>
        <v>#REF!</v>
      </c>
      <c r="J244" s="58" t="s">
        <v>490</v>
      </c>
      <c r="L244" s="5" t="str">
        <f t="shared" si="3"/>
        <v/>
      </c>
    </row>
    <row r="245" spans="1:12" s="5" customFormat="1" ht="38.25" x14ac:dyDescent="0.2">
      <c r="A245" s="25" t="s">
        <v>269</v>
      </c>
      <c r="B245" s="26"/>
      <c r="D245" s="68" t="s">
        <v>268</v>
      </c>
      <c r="E245" s="195" t="s">
        <v>269</v>
      </c>
      <c r="F245" s="195"/>
      <c r="G245" s="69" t="str">
        <f>IF(Voto!M55=1,"De acuerdo",IF(Voto!M55=2,"En desacuerdo",IF(Voto!M55=3,"Abstención","")))</f>
        <v/>
      </c>
      <c r="H245" s="72"/>
      <c r="I245" s="70" t="str">
        <f>Voto!K55</f>
        <v/>
      </c>
      <c r="J245" s="5" t="s">
        <v>490</v>
      </c>
      <c r="L245" s="5" t="str">
        <f t="shared" si="3"/>
        <v/>
      </c>
    </row>
    <row r="246" spans="1:12" s="5" customFormat="1" ht="89.25" x14ac:dyDescent="0.2">
      <c r="A246" s="23" t="s">
        <v>271</v>
      </c>
      <c r="B246" s="24"/>
      <c r="D246" s="18" t="s">
        <v>270</v>
      </c>
      <c r="E246" s="194" t="s">
        <v>271</v>
      </c>
      <c r="F246" s="194"/>
      <c r="G246" s="69" t="str">
        <f>IF(Voto!M56=1,"De acuerdo",IF(Voto!M56=2,"En desacuerdo",IF(Voto!M56=3,"Abstención","")))</f>
        <v/>
      </c>
      <c r="H246" s="72"/>
      <c r="I246" s="70" t="str">
        <f>Voto!K56</f>
        <v/>
      </c>
      <c r="J246" s="5" t="s">
        <v>490</v>
      </c>
      <c r="L246" s="5" t="str">
        <f t="shared" si="3"/>
        <v/>
      </c>
    </row>
    <row r="247" spans="1:12" s="5" customFormat="1" ht="63.75" x14ac:dyDescent="0.2">
      <c r="A247" s="25" t="s">
        <v>273</v>
      </c>
      <c r="B247" s="26"/>
      <c r="D247" s="68" t="s">
        <v>272</v>
      </c>
      <c r="E247" s="195" t="s">
        <v>273</v>
      </c>
      <c r="F247" s="195"/>
      <c r="G247" s="69" t="str">
        <f>IF(Voto!M57=1,"De acuerdo",IF(Voto!M57=2,"En desacuerdo",IF(Voto!M57=3,"Abstención","")))</f>
        <v/>
      </c>
      <c r="H247" s="72"/>
      <c r="I247" s="70" t="str">
        <f>Voto!K57</f>
        <v/>
      </c>
      <c r="J247" s="5" t="s">
        <v>490</v>
      </c>
      <c r="L247" s="5" t="str">
        <f t="shared" si="3"/>
        <v/>
      </c>
    </row>
    <row r="248" spans="1:12" s="5" customFormat="1" ht="15.95" customHeight="1" x14ac:dyDescent="0.2">
      <c r="A248" s="9"/>
      <c r="B248" s="29"/>
      <c r="D248" s="78" t="s">
        <v>462</v>
      </c>
      <c r="E248" s="77"/>
      <c r="F248" s="77"/>
      <c r="G248" s="77" t="e">
        <f>IF(Voto!#REF!=1,"De acuerdo",IF(Voto!#REF!=2,"En desacuerdo",IF(Voto!#REF!=3,"Abstención","")))</f>
        <v>#REF!</v>
      </c>
      <c r="H248" s="77"/>
      <c r="I248" s="73" t="e">
        <f>Voto!#REF!</f>
        <v>#REF!</v>
      </c>
      <c r="J248" s="58" t="s">
        <v>490</v>
      </c>
      <c r="L248" s="5" t="str">
        <f t="shared" si="3"/>
        <v/>
      </c>
    </row>
    <row r="249" spans="1:12" s="5" customFormat="1" ht="25.5" x14ac:dyDescent="0.2">
      <c r="A249" s="25" t="s">
        <v>275</v>
      </c>
      <c r="B249" s="26"/>
      <c r="D249" s="68" t="s">
        <v>274</v>
      </c>
      <c r="E249" s="195" t="s">
        <v>275</v>
      </c>
      <c r="F249" s="195"/>
      <c r="G249" s="69" t="str">
        <f>IF(Voto!M58=1,"De acuerdo",IF(Voto!M58=2,"En desacuerdo",IF(Voto!M58=3,"Abstención","")))</f>
        <v/>
      </c>
      <c r="H249" s="72"/>
      <c r="I249" s="70" t="str">
        <f>Voto!K58</f>
        <v/>
      </c>
      <c r="J249" s="5" t="s">
        <v>490</v>
      </c>
      <c r="L249" s="5" t="str">
        <f t="shared" si="3"/>
        <v/>
      </c>
    </row>
    <row r="250" spans="1:12" s="5" customFormat="1" ht="51" x14ac:dyDescent="0.2">
      <c r="A250" s="23" t="s">
        <v>279</v>
      </c>
      <c r="B250" s="24"/>
      <c r="D250" s="18" t="s">
        <v>278</v>
      </c>
      <c r="E250" s="194" t="s">
        <v>279</v>
      </c>
      <c r="F250" s="194"/>
      <c r="G250" s="69" t="str">
        <f>IF(Voto!M59=1,"De acuerdo",IF(Voto!M59=2,"En desacuerdo",IF(Voto!M59=3,"Abstención","")))</f>
        <v/>
      </c>
      <c r="H250" s="72"/>
      <c r="I250" s="70" t="str">
        <f>Voto!K59</f>
        <v/>
      </c>
      <c r="J250" s="5" t="s">
        <v>490</v>
      </c>
      <c r="L250" s="5" t="str">
        <f t="shared" si="3"/>
        <v/>
      </c>
    </row>
    <row r="251" spans="1:12" s="5" customFormat="1" ht="15.95" customHeight="1" x14ac:dyDescent="0.2">
      <c r="A251" s="9"/>
      <c r="B251" s="29"/>
      <c r="D251" s="78" t="s">
        <v>477</v>
      </c>
      <c r="E251" s="77"/>
      <c r="F251" s="77"/>
      <c r="G251" s="77" t="e">
        <f>IF(Voto!#REF!=1,"De acuerdo",IF(Voto!#REF!=2,"En desacuerdo",IF(Voto!#REF!=3,"Abstención","")))</f>
        <v>#REF!</v>
      </c>
      <c r="H251" s="77"/>
      <c r="I251" s="73" t="e">
        <f>Voto!#REF!</f>
        <v>#REF!</v>
      </c>
      <c r="J251" s="58" t="s">
        <v>490</v>
      </c>
      <c r="L251" s="5" t="str">
        <f t="shared" si="3"/>
        <v/>
      </c>
    </row>
    <row r="252" spans="1:12" s="5" customFormat="1" ht="20.100000000000001" customHeight="1" x14ac:dyDescent="0.2">
      <c r="A252" s="25" t="s">
        <v>217</v>
      </c>
      <c r="B252" s="26"/>
      <c r="D252" s="68" t="s">
        <v>216</v>
      </c>
      <c r="E252" s="195" t="s">
        <v>217</v>
      </c>
      <c r="F252" s="195"/>
      <c r="G252" s="69" t="str">
        <f>IF(Voto!M60=1,"De acuerdo",IF(Voto!M60=2,"En desacuerdo",IF(Voto!M60=3,"Abstención","")))</f>
        <v/>
      </c>
      <c r="H252" s="72"/>
      <c r="I252" s="70" t="str">
        <f>Voto!K60</f>
        <v/>
      </c>
      <c r="J252" s="5" t="s">
        <v>490</v>
      </c>
      <c r="L252" s="5" t="str">
        <f t="shared" si="3"/>
        <v/>
      </c>
    </row>
    <row r="253" spans="1:12" s="5" customFormat="1" ht="15.95" customHeight="1" x14ac:dyDescent="0.2">
      <c r="A253" s="9"/>
      <c r="B253" s="29"/>
      <c r="D253" s="78" t="s">
        <v>460</v>
      </c>
      <c r="E253" s="77"/>
      <c r="F253" s="77"/>
      <c r="G253" s="77" t="e">
        <f>IF(Voto!#REF!=1,"De acuerdo",IF(Voto!#REF!=2,"En desacuerdo",IF(Voto!#REF!=3,"Abstención","")))</f>
        <v>#REF!</v>
      </c>
      <c r="H253" s="77"/>
      <c r="I253" s="73" t="e">
        <f>Voto!#REF!</f>
        <v>#REF!</v>
      </c>
      <c r="J253" s="58" t="s">
        <v>490</v>
      </c>
      <c r="L253" s="5" t="str">
        <f t="shared" si="3"/>
        <v/>
      </c>
    </row>
    <row r="254" spans="1:12" s="5" customFormat="1" ht="38.25" x14ac:dyDescent="0.2">
      <c r="A254" s="25" t="s">
        <v>1</v>
      </c>
      <c r="B254" s="26"/>
      <c r="D254" s="68" t="s">
        <v>0</v>
      </c>
      <c r="E254" s="195" t="s">
        <v>1</v>
      </c>
      <c r="F254" s="195"/>
      <c r="G254" s="69" t="str">
        <f>IF(Voto!M61=1,"De acuerdo",IF(Voto!M61=2,"En desacuerdo",IF(Voto!M61=3,"Abstención","")))</f>
        <v/>
      </c>
      <c r="H254" s="72"/>
      <c r="I254" s="70" t="str">
        <f>Voto!K61</f>
        <v/>
      </c>
      <c r="J254" s="5" t="s">
        <v>490</v>
      </c>
      <c r="L254" s="5" t="str">
        <f t="shared" si="3"/>
        <v/>
      </c>
    </row>
    <row r="255" spans="1:12" s="5" customFormat="1" ht="51" x14ac:dyDescent="0.2">
      <c r="A255" s="23" t="s">
        <v>5</v>
      </c>
      <c r="B255" s="24"/>
      <c r="D255" s="18" t="s">
        <v>4</v>
      </c>
      <c r="E255" s="194" t="s">
        <v>5</v>
      </c>
      <c r="F255" s="194"/>
      <c r="G255" s="69" t="str">
        <f>IF(Voto!M62=1,"De acuerdo",IF(Voto!M62=2,"En desacuerdo",IF(Voto!M62=3,"Abstención","")))</f>
        <v/>
      </c>
      <c r="H255" s="72"/>
      <c r="I255" s="70" t="str">
        <f>Voto!K62</f>
        <v/>
      </c>
      <c r="J255" s="5" t="s">
        <v>490</v>
      </c>
      <c r="L255" s="5" t="str">
        <f t="shared" si="3"/>
        <v/>
      </c>
    </row>
    <row r="256" spans="1:12" s="5" customFormat="1" ht="25.5" x14ac:dyDescent="0.2">
      <c r="A256" s="25" t="s">
        <v>27</v>
      </c>
      <c r="B256" s="26"/>
      <c r="D256" s="68" t="s">
        <v>26</v>
      </c>
      <c r="E256" s="195" t="s">
        <v>27</v>
      </c>
      <c r="F256" s="195"/>
      <c r="G256" s="69" t="str">
        <f>IF(Voto!M63=1,"De acuerdo",IF(Voto!M63=2,"En desacuerdo",IF(Voto!M63=3,"Abstención","")))</f>
        <v/>
      </c>
      <c r="H256" s="72"/>
      <c r="I256" s="70" t="str">
        <f>Voto!K63</f>
        <v/>
      </c>
      <c r="J256" s="5" t="s">
        <v>490</v>
      </c>
      <c r="L256" s="5" t="str">
        <f t="shared" si="3"/>
        <v/>
      </c>
    </row>
    <row r="257" spans="1:12" s="5" customFormat="1" ht="25.5" x14ac:dyDescent="0.2">
      <c r="A257" s="23" t="s">
        <v>29</v>
      </c>
      <c r="B257" s="24"/>
      <c r="D257" s="18" t="s">
        <v>28</v>
      </c>
      <c r="E257" s="194" t="s">
        <v>29</v>
      </c>
      <c r="F257" s="194"/>
      <c r="G257" s="69" t="str">
        <f>IF(Voto!M64=1,"De acuerdo",IF(Voto!M64=2,"En desacuerdo",IF(Voto!M64=3,"Abstención","")))</f>
        <v/>
      </c>
      <c r="H257" s="72"/>
      <c r="I257" s="70" t="str">
        <f>Voto!K64</f>
        <v/>
      </c>
      <c r="J257" s="5" t="s">
        <v>490</v>
      </c>
      <c r="L257" s="5" t="str">
        <f t="shared" si="3"/>
        <v/>
      </c>
    </row>
    <row r="258" spans="1:12" s="5" customFormat="1" ht="25.5" x14ac:dyDescent="0.2">
      <c r="A258" s="25" t="s">
        <v>31</v>
      </c>
      <c r="B258" s="26"/>
      <c r="D258" s="68" t="s">
        <v>30</v>
      </c>
      <c r="E258" s="195" t="s">
        <v>31</v>
      </c>
      <c r="F258" s="195"/>
      <c r="G258" s="69" t="str">
        <f>IF(Voto!M65=1,"De acuerdo",IF(Voto!M65=2,"En desacuerdo",IF(Voto!M65=3,"Abstención","")))</f>
        <v/>
      </c>
      <c r="H258" s="72"/>
      <c r="I258" s="70" t="str">
        <f>Voto!K65</f>
        <v/>
      </c>
      <c r="J258" s="5" t="s">
        <v>490</v>
      </c>
      <c r="L258" s="5" t="str">
        <f t="shared" si="3"/>
        <v/>
      </c>
    </row>
    <row r="259" spans="1:12" s="5" customFormat="1" ht="25.5" x14ac:dyDescent="0.2">
      <c r="A259" s="23" t="s">
        <v>111</v>
      </c>
      <c r="B259" s="24"/>
      <c r="D259" s="18" t="s">
        <v>110</v>
      </c>
      <c r="E259" s="194" t="s">
        <v>111</v>
      </c>
      <c r="F259" s="194"/>
      <c r="G259" s="69" t="str">
        <f>IF(Voto!M66=1,"De acuerdo",IF(Voto!M66=2,"En desacuerdo",IF(Voto!M66=3,"Abstención","")))</f>
        <v/>
      </c>
      <c r="H259" s="72"/>
      <c r="I259" s="70" t="str">
        <f>Voto!K66</f>
        <v/>
      </c>
      <c r="J259" s="5" t="s">
        <v>490</v>
      </c>
      <c r="L259" s="5" t="str">
        <f t="shared" si="3"/>
        <v/>
      </c>
    </row>
    <row r="260" spans="1:12" s="5" customFormat="1" ht="25.5" x14ac:dyDescent="0.2">
      <c r="A260" s="25" t="s">
        <v>141</v>
      </c>
      <c r="B260" s="26"/>
      <c r="D260" s="68" t="s">
        <v>140</v>
      </c>
      <c r="E260" s="195" t="s">
        <v>141</v>
      </c>
      <c r="F260" s="195"/>
      <c r="G260" s="69" t="str">
        <f>IF(Voto!M67=1,"De acuerdo",IF(Voto!M67=2,"En desacuerdo",IF(Voto!M67=3,"Abstención","")))</f>
        <v/>
      </c>
      <c r="H260" s="72"/>
      <c r="I260" s="70" t="str">
        <f>Voto!K67</f>
        <v/>
      </c>
      <c r="J260" s="5" t="s">
        <v>490</v>
      </c>
      <c r="L260" s="5" t="str">
        <f t="shared" si="3"/>
        <v/>
      </c>
    </row>
    <row r="261" spans="1:12" s="5" customFormat="1" ht="25.5" x14ac:dyDescent="0.2">
      <c r="A261" s="23" t="s">
        <v>143</v>
      </c>
      <c r="B261" s="24"/>
      <c r="D261" s="18" t="s">
        <v>142</v>
      </c>
      <c r="E261" s="194" t="s">
        <v>143</v>
      </c>
      <c r="F261" s="194"/>
      <c r="G261" s="69" t="str">
        <f>IF(Voto!M68=1,"De acuerdo",IF(Voto!M68=2,"En desacuerdo",IF(Voto!M68=3,"Abstención","")))</f>
        <v/>
      </c>
      <c r="H261" s="72"/>
      <c r="I261" s="70" t="str">
        <f>Voto!K68</f>
        <v/>
      </c>
      <c r="J261" s="5" t="s">
        <v>490</v>
      </c>
      <c r="L261" s="5" t="str">
        <f t="shared" si="3"/>
        <v/>
      </c>
    </row>
    <row r="262" spans="1:12" s="5" customFormat="1" ht="25.5" x14ac:dyDescent="0.2">
      <c r="A262" s="25" t="s">
        <v>145</v>
      </c>
      <c r="B262" s="26"/>
      <c r="D262" s="68" t="s">
        <v>144</v>
      </c>
      <c r="E262" s="195" t="s">
        <v>145</v>
      </c>
      <c r="F262" s="195"/>
      <c r="G262" s="69" t="str">
        <f>IF(Voto!M69=1,"De acuerdo",IF(Voto!M69=2,"En desacuerdo",IF(Voto!M69=3,"Abstención","")))</f>
        <v/>
      </c>
      <c r="H262" s="72"/>
      <c r="I262" s="70" t="str">
        <f>Voto!K69</f>
        <v/>
      </c>
      <c r="J262" s="5" t="s">
        <v>490</v>
      </c>
      <c r="L262" s="5" t="str">
        <f t="shared" si="3"/>
        <v/>
      </c>
    </row>
    <row r="263" spans="1:12" s="5" customFormat="1" ht="38.25" x14ac:dyDescent="0.2">
      <c r="A263" s="23" t="s">
        <v>155</v>
      </c>
      <c r="B263" s="24"/>
      <c r="D263" s="18" t="s">
        <v>154</v>
      </c>
      <c r="E263" s="194" t="s">
        <v>155</v>
      </c>
      <c r="F263" s="194"/>
      <c r="G263" s="69" t="str">
        <f>IF(Voto!M70=1,"De acuerdo",IF(Voto!M70=2,"En desacuerdo",IF(Voto!M70=3,"Abstención","")))</f>
        <v/>
      </c>
      <c r="H263" s="72"/>
      <c r="I263" s="70" t="str">
        <f>Voto!K70</f>
        <v/>
      </c>
      <c r="J263" s="5" t="s">
        <v>490</v>
      </c>
      <c r="L263" s="5" t="str">
        <f t="shared" si="3"/>
        <v/>
      </c>
    </row>
    <row r="264" spans="1:12" s="5" customFormat="1" ht="38.25" x14ac:dyDescent="0.2">
      <c r="A264" s="25" t="s">
        <v>171</v>
      </c>
      <c r="B264" s="26"/>
      <c r="D264" s="68" t="s">
        <v>170</v>
      </c>
      <c r="E264" s="195" t="s">
        <v>171</v>
      </c>
      <c r="F264" s="195"/>
      <c r="G264" s="69" t="str">
        <f>IF(Voto!M71=1,"De acuerdo",IF(Voto!M71=2,"En desacuerdo",IF(Voto!M71=3,"Abstención","")))</f>
        <v/>
      </c>
      <c r="H264" s="72"/>
      <c r="I264" s="70" t="str">
        <f>Voto!K71</f>
        <v/>
      </c>
      <c r="J264" s="5" t="s">
        <v>490</v>
      </c>
      <c r="L264" s="5" t="str">
        <f t="shared" si="3"/>
        <v/>
      </c>
    </row>
    <row r="265" spans="1:12" s="5" customFormat="1" ht="38.25" x14ac:dyDescent="0.2">
      <c r="A265" s="23" t="s">
        <v>175</v>
      </c>
      <c r="B265" s="24"/>
      <c r="D265" s="18" t="s">
        <v>174</v>
      </c>
      <c r="E265" s="194" t="s">
        <v>175</v>
      </c>
      <c r="F265" s="194"/>
      <c r="G265" s="69" t="str">
        <f>IF(Voto!M72=1,"De acuerdo",IF(Voto!M72=2,"En desacuerdo",IF(Voto!M72=3,"Abstención","")))</f>
        <v/>
      </c>
      <c r="H265" s="72"/>
      <c r="I265" s="70" t="str">
        <f>Voto!K72</f>
        <v/>
      </c>
      <c r="J265" s="5" t="s">
        <v>490</v>
      </c>
      <c r="L265" s="5" t="str">
        <f t="shared" si="3"/>
        <v/>
      </c>
    </row>
    <row r="266" spans="1:12" s="5" customFormat="1" ht="38.25" x14ac:dyDescent="0.2">
      <c r="A266" s="25" t="s">
        <v>183</v>
      </c>
      <c r="B266" s="26"/>
      <c r="D266" s="68" t="s">
        <v>182</v>
      </c>
      <c r="E266" s="195" t="s">
        <v>183</v>
      </c>
      <c r="F266" s="195"/>
      <c r="G266" s="69" t="str">
        <f>IF(Voto!M73=1,"De acuerdo",IF(Voto!M73=2,"En desacuerdo",IF(Voto!M73=3,"Abstención","")))</f>
        <v/>
      </c>
      <c r="H266" s="72"/>
      <c r="I266" s="70" t="str">
        <f>Voto!K73</f>
        <v/>
      </c>
      <c r="J266" s="5" t="s">
        <v>490</v>
      </c>
      <c r="L266" s="5" t="str">
        <f t="shared" si="3"/>
        <v/>
      </c>
    </row>
    <row r="267" spans="1:12" s="5" customFormat="1" ht="25.5" x14ac:dyDescent="0.2">
      <c r="A267" s="23" t="s">
        <v>185</v>
      </c>
      <c r="B267" s="24"/>
      <c r="D267" s="18" t="s">
        <v>184</v>
      </c>
      <c r="E267" s="194" t="s">
        <v>185</v>
      </c>
      <c r="F267" s="194"/>
      <c r="G267" s="69" t="str">
        <f>IF(Voto!M74=1,"De acuerdo",IF(Voto!M74=2,"En desacuerdo",IF(Voto!M74=3,"Abstención","")))</f>
        <v/>
      </c>
      <c r="H267" s="72"/>
      <c r="I267" s="70" t="str">
        <f>Voto!K74</f>
        <v/>
      </c>
      <c r="J267" s="5" t="s">
        <v>490</v>
      </c>
      <c r="L267" s="5" t="str">
        <f t="shared" si="3"/>
        <v/>
      </c>
    </row>
    <row r="268" spans="1:12" s="5" customFormat="1" ht="25.5" x14ac:dyDescent="0.2">
      <c r="A268" s="25" t="s">
        <v>189</v>
      </c>
      <c r="B268" s="26"/>
      <c r="D268" s="68" t="s">
        <v>188</v>
      </c>
      <c r="E268" s="195" t="s">
        <v>189</v>
      </c>
      <c r="F268" s="195"/>
      <c r="G268" s="69" t="str">
        <f>IF(Voto!M75=1,"De acuerdo",IF(Voto!M75=2,"En desacuerdo",IF(Voto!M75=3,"Abstención","")))</f>
        <v/>
      </c>
      <c r="H268" s="72"/>
      <c r="I268" s="70" t="str">
        <f>Voto!K75</f>
        <v/>
      </c>
      <c r="J268" s="5" t="s">
        <v>490</v>
      </c>
      <c r="L268" s="5" t="str">
        <f t="shared" si="3"/>
        <v/>
      </c>
    </row>
    <row r="269" spans="1:12" s="5" customFormat="1" ht="38.25" x14ac:dyDescent="0.2">
      <c r="A269" s="23" t="s">
        <v>191</v>
      </c>
      <c r="B269" s="24"/>
      <c r="D269" s="18" t="s">
        <v>190</v>
      </c>
      <c r="E269" s="194" t="s">
        <v>191</v>
      </c>
      <c r="F269" s="194"/>
      <c r="G269" s="69" t="e">
        <f>IF(Voto!#REF!=1,"De acuerdo",IF(Voto!#REF!=2,"En desacuerdo",IF(Voto!#REF!=3,"Abstención","")))</f>
        <v>#REF!</v>
      </c>
      <c r="H269" s="72"/>
      <c r="I269" s="70" t="e">
        <f>Voto!#REF!</f>
        <v>#REF!</v>
      </c>
      <c r="J269" s="5" t="s">
        <v>490</v>
      </c>
      <c r="L269" s="5" t="str">
        <f t="shared" si="3"/>
        <v/>
      </c>
    </row>
    <row r="270" spans="1:12" s="5" customFormat="1" ht="20.100000000000001" customHeight="1" x14ac:dyDescent="0.2">
      <c r="A270" s="25" t="s">
        <v>211</v>
      </c>
      <c r="B270" s="26"/>
      <c r="D270" s="68" t="s">
        <v>210</v>
      </c>
      <c r="E270" s="195" t="s">
        <v>211</v>
      </c>
      <c r="F270" s="195"/>
      <c r="G270" s="69" t="e">
        <f>IF(Voto!#REF!=1,"De acuerdo",IF(Voto!#REF!=2,"En desacuerdo",IF(Voto!#REF!=3,"Abstención","")))</f>
        <v>#REF!</v>
      </c>
      <c r="H270" s="72"/>
      <c r="I270" s="70" t="e">
        <f>Voto!#REF!</f>
        <v>#REF!</v>
      </c>
      <c r="J270" s="5" t="s">
        <v>490</v>
      </c>
      <c r="L270" s="5" t="str">
        <f t="shared" si="3"/>
        <v/>
      </c>
    </row>
    <row r="271" spans="1:12" s="5" customFormat="1" ht="20.100000000000001" customHeight="1" x14ac:dyDescent="0.2">
      <c r="A271" s="23" t="s">
        <v>221</v>
      </c>
      <c r="B271" s="24"/>
      <c r="D271" s="18" t="s">
        <v>220</v>
      </c>
      <c r="E271" s="194" t="s">
        <v>221</v>
      </c>
      <c r="F271" s="194"/>
      <c r="G271" s="69" t="e">
        <f>IF(Voto!#REF!=1,"De acuerdo",IF(Voto!#REF!=2,"En desacuerdo",IF(Voto!#REF!=3,"Abstención","")))</f>
        <v>#REF!</v>
      </c>
      <c r="H271" s="72"/>
      <c r="I271" s="70" t="e">
        <f>Voto!#REF!</f>
        <v>#REF!</v>
      </c>
      <c r="J271" s="5" t="s">
        <v>490</v>
      </c>
      <c r="L271" s="5" t="str">
        <f t="shared" si="3"/>
        <v/>
      </c>
    </row>
    <row r="272" spans="1:12" s="5" customFormat="1" ht="25.5" x14ac:dyDescent="0.2">
      <c r="A272" s="25" t="s">
        <v>229</v>
      </c>
      <c r="B272" s="26"/>
      <c r="D272" s="68" t="s">
        <v>228</v>
      </c>
      <c r="E272" s="195" t="s">
        <v>229</v>
      </c>
      <c r="F272" s="195"/>
      <c r="G272" s="69" t="e">
        <f>IF(Voto!#REF!=1,"De acuerdo",IF(Voto!#REF!=2,"En desacuerdo",IF(Voto!#REF!=3,"Abstención","")))</f>
        <v>#REF!</v>
      </c>
      <c r="H272" s="72"/>
      <c r="I272" s="70" t="e">
        <f>Voto!#REF!</f>
        <v>#REF!</v>
      </c>
      <c r="J272" s="5" t="s">
        <v>490</v>
      </c>
      <c r="L272" s="5" t="str">
        <f t="shared" si="3"/>
        <v/>
      </c>
    </row>
    <row r="273" spans="1:12" s="5" customFormat="1" ht="25.5" x14ac:dyDescent="0.2">
      <c r="A273" s="23" t="s">
        <v>235</v>
      </c>
      <c r="B273" s="24"/>
      <c r="D273" s="18" t="s">
        <v>234</v>
      </c>
      <c r="E273" s="194" t="s">
        <v>235</v>
      </c>
      <c r="F273" s="194"/>
      <c r="G273" s="69" t="e">
        <f>IF(Voto!#REF!=1,"De acuerdo",IF(Voto!#REF!=2,"En desacuerdo",IF(Voto!#REF!=3,"Abstención","")))</f>
        <v>#REF!</v>
      </c>
      <c r="H273" s="72"/>
      <c r="I273" s="70" t="e">
        <f>Voto!#REF!</f>
        <v>#REF!</v>
      </c>
      <c r="J273" s="5" t="s">
        <v>490</v>
      </c>
      <c r="L273" s="5" t="str">
        <f t="shared" si="3"/>
        <v/>
      </c>
    </row>
    <row r="274" spans="1:12" s="5" customFormat="1" ht="25.5" x14ac:dyDescent="0.2">
      <c r="A274" s="25" t="s">
        <v>239</v>
      </c>
      <c r="B274" s="26"/>
      <c r="D274" s="68" t="s">
        <v>238</v>
      </c>
      <c r="E274" s="195" t="s">
        <v>239</v>
      </c>
      <c r="F274" s="195"/>
      <c r="G274" s="69" t="e">
        <f>IF(Voto!#REF!=1,"De acuerdo",IF(Voto!#REF!=2,"En desacuerdo",IF(Voto!#REF!=3,"Abstención","")))</f>
        <v>#REF!</v>
      </c>
      <c r="H274" s="72"/>
      <c r="I274" s="70" t="e">
        <f>Voto!#REF!</f>
        <v>#REF!</v>
      </c>
      <c r="J274" s="5" t="s">
        <v>490</v>
      </c>
      <c r="L274" s="5" t="str">
        <f t="shared" si="3"/>
        <v/>
      </c>
    </row>
    <row r="275" spans="1:12" s="5" customFormat="1" ht="38.25" x14ac:dyDescent="0.2">
      <c r="A275" s="23" t="s">
        <v>251</v>
      </c>
      <c r="B275" s="24"/>
      <c r="D275" s="18" t="s">
        <v>250</v>
      </c>
      <c r="E275" s="194" t="s">
        <v>251</v>
      </c>
      <c r="F275" s="194"/>
      <c r="G275" s="69" t="e">
        <f>IF(Voto!#REF!=1,"De acuerdo",IF(Voto!#REF!=2,"En desacuerdo",IF(Voto!#REF!=3,"Abstención","")))</f>
        <v>#REF!</v>
      </c>
      <c r="H275" s="72"/>
      <c r="I275" s="70" t="e">
        <f>Voto!#REF!</f>
        <v>#REF!</v>
      </c>
      <c r="J275" s="5" t="s">
        <v>490</v>
      </c>
      <c r="L275" s="5" t="str">
        <f t="shared" si="3"/>
        <v/>
      </c>
    </row>
    <row r="276" spans="1:12" s="5" customFormat="1" ht="51" x14ac:dyDescent="0.2">
      <c r="A276" s="25" t="s">
        <v>253</v>
      </c>
      <c r="B276" s="26"/>
      <c r="D276" s="68" t="s">
        <v>252</v>
      </c>
      <c r="E276" s="195" t="s">
        <v>253</v>
      </c>
      <c r="F276" s="195"/>
      <c r="G276" s="69" t="e">
        <f>IF(Voto!#REF!=1,"De acuerdo",IF(Voto!#REF!=2,"En desacuerdo",IF(Voto!#REF!=3,"Abstención","")))</f>
        <v>#REF!</v>
      </c>
      <c r="H276" s="72"/>
      <c r="I276" s="70" t="e">
        <f>Voto!#REF!</f>
        <v>#REF!</v>
      </c>
      <c r="J276" s="5" t="s">
        <v>490</v>
      </c>
      <c r="L276" s="5" t="str">
        <f t="shared" si="3"/>
        <v/>
      </c>
    </row>
    <row r="277" spans="1:12" s="5" customFormat="1" ht="25.5" x14ac:dyDescent="0.2">
      <c r="A277" s="23" t="s">
        <v>257</v>
      </c>
      <c r="B277" s="24"/>
      <c r="D277" s="18" t="s">
        <v>256</v>
      </c>
      <c r="E277" s="194" t="s">
        <v>257</v>
      </c>
      <c r="F277" s="194"/>
      <c r="G277" s="69" t="e">
        <f>IF(Voto!#REF!=1,"De acuerdo",IF(Voto!#REF!=2,"En desacuerdo",IF(Voto!#REF!=3,"Abstención","")))</f>
        <v>#REF!</v>
      </c>
      <c r="H277" s="72"/>
      <c r="I277" s="70" t="e">
        <f>Voto!#REF!</f>
        <v>#REF!</v>
      </c>
      <c r="J277" s="5" t="s">
        <v>490</v>
      </c>
      <c r="L277" s="5" t="str">
        <f t="shared" si="3"/>
        <v/>
      </c>
    </row>
    <row r="278" spans="1:12" s="5" customFormat="1" ht="51" x14ac:dyDescent="0.2">
      <c r="A278" s="25" t="s">
        <v>259</v>
      </c>
      <c r="B278" s="26"/>
      <c r="D278" s="68" t="s">
        <v>258</v>
      </c>
      <c r="E278" s="195" t="s">
        <v>259</v>
      </c>
      <c r="F278" s="195"/>
      <c r="G278" s="69" t="e">
        <f>IF(Voto!#REF!=1,"De acuerdo",IF(Voto!#REF!=2,"En desacuerdo",IF(Voto!#REF!=3,"Abstención","")))</f>
        <v>#REF!</v>
      </c>
      <c r="H278" s="72"/>
      <c r="I278" s="70" t="e">
        <f>Voto!#REF!</f>
        <v>#REF!</v>
      </c>
      <c r="J278" s="5" t="s">
        <v>490</v>
      </c>
      <c r="L278" s="5" t="str">
        <f t="shared" si="3"/>
        <v/>
      </c>
    </row>
    <row r="279" spans="1:12" s="5" customFormat="1" ht="38.25" x14ac:dyDescent="0.2">
      <c r="A279" s="23" t="s">
        <v>277</v>
      </c>
      <c r="B279" s="24"/>
      <c r="D279" s="18" t="s">
        <v>276</v>
      </c>
      <c r="E279" s="194" t="s">
        <v>277</v>
      </c>
      <c r="F279" s="194"/>
      <c r="G279" s="69" t="e">
        <f>IF(Voto!#REF!=1,"De acuerdo",IF(Voto!#REF!=2,"En desacuerdo",IF(Voto!#REF!=3,"Abstención","")))</f>
        <v>#REF!</v>
      </c>
      <c r="H279" s="72"/>
      <c r="I279" s="70" t="e">
        <f>Voto!#REF!</f>
        <v>#REF!</v>
      </c>
      <c r="J279" s="5" t="s">
        <v>490</v>
      </c>
      <c r="L279" s="5" t="str">
        <f t="shared" si="3"/>
        <v/>
      </c>
    </row>
    <row r="280" spans="1:12" s="5" customFormat="1" ht="25.5" x14ac:dyDescent="0.2">
      <c r="A280" s="25" t="s">
        <v>285</v>
      </c>
      <c r="B280" s="26"/>
      <c r="D280" s="68" t="s">
        <v>284</v>
      </c>
      <c r="E280" s="195" t="s">
        <v>285</v>
      </c>
      <c r="F280" s="195"/>
      <c r="G280" s="69" t="e">
        <f>IF(Voto!#REF!=1,"De acuerdo",IF(Voto!#REF!=2,"En desacuerdo",IF(Voto!#REF!=3,"Abstención","")))</f>
        <v>#REF!</v>
      </c>
      <c r="H280" s="72"/>
      <c r="I280" s="70" t="e">
        <f>Voto!#REF!</f>
        <v>#REF!</v>
      </c>
      <c r="J280" s="5" t="s">
        <v>490</v>
      </c>
      <c r="L280" s="5" t="str">
        <f t="shared" si="3"/>
        <v/>
      </c>
    </row>
    <row r="281" spans="1:12" s="5" customFormat="1" ht="25.5" x14ac:dyDescent="0.2">
      <c r="A281" s="23" t="s">
        <v>287</v>
      </c>
      <c r="B281" s="24"/>
      <c r="D281" s="18" t="s">
        <v>286</v>
      </c>
      <c r="E281" s="194" t="s">
        <v>287</v>
      </c>
      <c r="F281" s="194"/>
      <c r="G281" s="69" t="e">
        <f>IF(Voto!#REF!=1,"De acuerdo",IF(Voto!#REF!=2,"En desacuerdo",IF(Voto!#REF!=3,"Abstención","")))</f>
        <v>#REF!</v>
      </c>
      <c r="H281" s="72"/>
      <c r="I281" s="70" t="e">
        <f>Voto!#REF!</f>
        <v>#REF!</v>
      </c>
      <c r="J281" s="5" t="s">
        <v>490</v>
      </c>
      <c r="L281" s="5" t="str">
        <f t="shared" si="3"/>
        <v/>
      </c>
    </row>
    <row r="282" spans="1:12" s="5" customFormat="1" ht="51" x14ac:dyDescent="0.2">
      <c r="A282" s="25" t="s">
        <v>299</v>
      </c>
      <c r="B282" s="26"/>
      <c r="D282" s="68" t="s">
        <v>298</v>
      </c>
      <c r="E282" s="195" t="s">
        <v>299</v>
      </c>
      <c r="F282" s="195"/>
      <c r="G282" s="69" t="e">
        <f>IF(Voto!#REF!=1,"De acuerdo",IF(Voto!#REF!=2,"En desacuerdo",IF(Voto!#REF!=3,"Abstención","")))</f>
        <v>#REF!</v>
      </c>
      <c r="H282" s="72"/>
      <c r="I282" s="70" t="e">
        <f>Voto!#REF!</f>
        <v>#REF!</v>
      </c>
      <c r="J282" s="5" t="s">
        <v>490</v>
      </c>
      <c r="L282" s="5" t="str">
        <f t="shared" si="3"/>
        <v/>
      </c>
    </row>
    <row r="283" spans="1:12" s="5" customFormat="1" ht="51" x14ac:dyDescent="0.2">
      <c r="A283" s="23" t="s">
        <v>301</v>
      </c>
      <c r="B283" s="24"/>
      <c r="D283" s="18" t="s">
        <v>300</v>
      </c>
      <c r="E283" s="194" t="s">
        <v>301</v>
      </c>
      <c r="F283" s="194"/>
      <c r="G283" s="69" t="e">
        <f>IF(Voto!#REF!=1,"De acuerdo",IF(Voto!#REF!=2,"En desacuerdo",IF(Voto!#REF!=3,"Abstención","")))</f>
        <v>#REF!</v>
      </c>
      <c r="H283" s="72"/>
      <c r="I283" s="70" t="e">
        <f>Voto!#REF!</f>
        <v>#REF!</v>
      </c>
      <c r="J283" s="5" t="s">
        <v>490</v>
      </c>
      <c r="L283" s="5" t="str">
        <f t="shared" si="3"/>
        <v/>
      </c>
    </row>
    <row r="284" spans="1:12" s="5" customFormat="1" ht="38.25" x14ac:dyDescent="0.2">
      <c r="A284" s="25" t="s">
        <v>313</v>
      </c>
      <c r="B284" s="26"/>
      <c r="D284" s="68" t="s">
        <v>312</v>
      </c>
      <c r="E284" s="195" t="s">
        <v>313</v>
      </c>
      <c r="F284" s="195"/>
      <c r="G284" s="69" t="e">
        <f>IF(Voto!#REF!=1,"De acuerdo",IF(Voto!#REF!=2,"En desacuerdo",IF(Voto!#REF!=3,"Abstención","")))</f>
        <v>#REF!</v>
      </c>
      <c r="H284" s="72"/>
      <c r="I284" s="70" t="e">
        <f>Voto!#REF!</f>
        <v>#REF!</v>
      </c>
      <c r="J284" s="5" t="s">
        <v>490</v>
      </c>
      <c r="L284" s="5" t="str">
        <f t="shared" si="3"/>
        <v/>
      </c>
    </row>
    <row r="285" spans="1:12" s="5" customFormat="1" ht="25.5" x14ac:dyDescent="0.2">
      <c r="A285" s="23" t="s">
        <v>321</v>
      </c>
      <c r="B285" s="24"/>
      <c r="D285" s="18" t="s">
        <v>320</v>
      </c>
      <c r="E285" s="194" t="s">
        <v>321</v>
      </c>
      <c r="F285" s="194"/>
      <c r="G285" s="69" t="e">
        <f>IF(Voto!#REF!=1,"De acuerdo",IF(Voto!#REF!=2,"En desacuerdo",IF(Voto!#REF!=3,"Abstención","")))</f>
        <v>#REF!</v>
      </c>
      <c r="H285" s="72"/>
      <c r="I285" s="70" t="e">
        <f>Voto!#REF!</f>
        <v>#REF!</v>
      </c>
      <c r="J285" s="5" t="s">
        <v>490</v>
      </c>
      <c r="L285" s="5" t="str">
        <f t="shared" si="3"/>
        <v/>
      </c>
    </row>
    <row r="286" spans="1:12" s="5" customFormat="1" ht="38.25" x14ac:dyDescent="0.2">
      <c r="A286" s="25" t="s">
        <v>327</v>
      </c>
      <c r="B286" s="26"/>
      <c r="D286" s="68" t="s">
        <v>326</v>
      </c>
      <c r="E286" s="195" t="s">
        <v>327</v>
      </c>
      <c r="F286" s="195"/>
      <c r="G286" s="69" t="e">
        <f>IF(Voto!#REF!=1,"De acuerdo",IF(Voto!#REF!=2,"En desacuerdo",IF(Voto!#REF!=3,"Abstención","")))</f>
        <v>#REF!</v>
      </c>
      <c r="H286" s="72"/>
      <c r="I286" s="70" t="e">
        <f>Voto!#REF!</f>
        <v>#REF!</v>
      </c>
      <c r="J286" s="5" t="s">
        <v>490</v>
      </c>
      <c r="L286" s="5" t="str">
        <f t="shared" si="3"/>
        <v/>
      </c>
    </row>
    <row r="287" spans="1:12" s="5" customFormat="1" ht="38.25" x14ac:dyDescent="0.2">
      <c r="A287" s="23" t="s">
        <v>329</v>
      </c>
      <c r="B287" s="24"/>
      <c r="D287" s="18" t="s">
        <v>328</v>
      </c>
      <c r="E287" s="194" t="s">
        <v>329</v>
      </c>
      <c r="F287" s="194"/>
      <c r="G287" s="69" t="e">
        <f>IF(Voto!#REF!=1,"De acuerdo",IF(Voto!#REF!=2,"En desacuerdo",IF(Voto!#REF!=3,"Abstención","")))</f>
        <v>#REF!</v>
      </c>
      <c r="H287" s="72"/>
      <c r="I287" s="70" t="e">
        <f>Voto!#REF!</f>
        <v>#REF!</v>
      </c>
      <c r="J287" s="5" t="s">
        <v>490</v>
      </c>
      <c r="L287" s="5" t="str">
        <f t="shared" si="3"/>
        <v/>
      </c>
    </row>
    <row r="288" spans="1:12" s="5" customFormat="1" ht="20.100000000000001" customHeight="1" x14ac:dyDescent="0.2">
      <c r="A288" s="25" t="s">
        <v>331</v>
      </c>
      <c r="B288" s="26"/>
      <c r="D288" s="68" t="s">
        <v>330</v>
      </c>
      <c r="E288" s="195" t="s">
        <v>331</v>
      </c>
      <c r="F288" s="195"/>
      <c r="G288" s="69" t="e">
        <f>IF(Voto!#REF!=1,"De acuerdo",IF(Voto!#REF!=2,"En desacuerdo",IF(Voto!#REF!=3,"Abstención","")))</f>
        <v>#REF!</v>
      </c>
      <c r="H288" s="72"/>
      <c r="I288" s="70" t="e">
        <f>Voto!#REF!</f>
        <v>#REF!</v>
      </c>
      <c r="J288" s="5" t="s">
        <v>490</v>
      </c>
      <c r="L288" s="5" t="str">
        <f t="shared" si="3"/>
        <v/>
      </c>
    </row>
    <row r="289" spans="1:12" s="5" customFormat="1" ht="38.25" x14ac:dyDescent="0.2">
      <c r="A289" s="23" t="s">
        <v>333</v>
      </c>
      <c r="B289" s="24"/>
      <c r="D289" s="18" t="s">
        <v>332</v>
      </c>
      <c r="E289" s="194" t="s">
        <v>333</v>
      </c>
      <c r="F289" s="194"/>
      <c r="G289" s="69" t="e">
        <f>IF(Voto!#REF!=1,"De acuerdo",IF(Voto!#REF!=2,"En desacuerdo",IF(Voto!#REF!=3,"Abstención","")))</f>
        <v>#REF!</v>
      </c>
      <c r="H289" s="72"/>
      <c r="I289" s="70" t="e">
        <f>Voto!#REF!</f>
        <v>#REF!</v>
      </c>
      <c r="J289" s="5" t="s">
        <v>490</v>
      </c>
      <c r="L289" s="5" t="str">
        <f t="shared" si="3"/>
        <v/>
      </c>
    </row>
    <row r="290" spans="1:12" s="5" customFormat="1" ht="38.25" x14ac:dyDescent="0.2">
      <c r="A290" s="25" t="s">
        <v>335</v>
      </c>
      <c r="B290" s="26"/>
      <c r="D290" s="68" t="s">
        <v>334</v>
      </c>
      <c r="E290" s="195" t="s">
        <v>335</v>
      </c>
      <c r="F290" s="195"/>
      <c r="G290" s="69" t="e">
        <f>IF(Voto!#REF!=1,"De acuerdo",IF(Voto!#REF!=2,"En desacuerdo",IF(Voto!#REF!=3,"Abstención","")))</f>
        <v>#REF!</v>
      </c>
      <c r="H290" s="72"/>
      <c r="I290" s="70" t="e">
        <f>Voto!#REF!</f>
        <v>#REF!</v>
      </c>
      <c r="J290" s="5" t="s">
        <v>490</v>
      </c>
      <c r="L290" s="5" t="str">
        <f t="shared" si="3"/>
        <v/>
      </c>
    </row>
    <row r="291" spans="1:12" s="5" customFormat="1" ht="38.25" x14ac:dyDescent="0.2">
      <c r="A291" s="23" t="s">
        <v>357</v>
      </c>
      <c r="B291" s="24"/>
      <c r="D291" s="18" t="s">
        <v>356</v>
      </c>
      <c r="E291" s="194" t="s">
        <v>357</v>
      </c>
      <c r="F291" s="194"/>
      <c r="G291" s="69" t="e">
        <f>IF(Voto!#REF!=1,"De acuerdo",IF(Voto!#REF!=2,"En desacuerdo",IF(Voto!#REF!=3,"Abstención","")))</f>
        <v>#REF!</v>
      </c>
      <c r="H291" s="72"/>
      <c r="I291" s="70" t="e">
        <f>Voto!#REF!</f>
        <v>#REF!</v>
      </c>
      <c r="J291" s="5" t="s">
        <v>490</v>
      </c>
      <c r="L291" s="5" t="str">
        <f t="shared" si="3"/>
        <v/>
      </c>
    </row>
    <row r="292" spans="1:12" s="5" customFormat="1" ht="51" x14ac:dyDescent="0.2">
      <c r="A292" s="25" t="s">
        <v>361</v>
      </c>
      <c r="B292" s="26"/>
      <c r="D292" s="68" t="s">
        <v>360</v>
      </c>
      <c r="E292" s="195" t="s">
        <v>361</v>
      </c>
      <c r="F292" s="195"/>
      <c r="G292" s="69" t="e">
        <f>IF(Voto!#REF!=1,"De acuerdo",IF(Voto!#REF!=2,"En desacuerdo",IF(Voto!#REF!=3,"Abstención","")))</f>
        <v>#REF!</v>
      </c>
      <c r="H292" s="72"/>
      <c r="I292" s="70" t="e">
        <f>Voto!#REF!</f>
        <v>#REF!</v>
      </c>
      <c r="J292" s="5" t="s">
        <v>490</v>
      </c>
      <c r="L292" s="5" t="str">
        <f t="shared" si="3"/>
        <v/>
      </c>
    </row>
    <row r="293" spans="1:12" s="5" customFormat="1" ht="38.25" x14ac:dyDescent="0.2">
      <c r="A293" s="23" t="s">
        <v>363</v>
      </c>
      <c r="B293" s="24"/>
      <c r="D293" s="18" t="s">
        <v>362</v>
      </c>
      <c r="E293" s="194" t="s">
        <v>363</v>
      </c>
      <c r="F293" s="194"/>
      <c r="G293" s="69" t="e">
        <f>IF(Voto!#REF!=1,"De acuerdo",IF(Voto!#REF!=2,"En desacuerdo",IF(Voto!#REF!=3,"Abstención","")))</f>
        <v>#REF!</v>
      </c>
      <c r="H293" s="72"/>
      <c r="I293" s="70" t="e">
        <f>Voto!#REF!</f>
        <v>#REF!</v>
      </c>
      <c r="J293" s="5" t="s">
        <v>490</v>
      </c>
      <c r="L293" s="5" t="str">
        <f t="shared" si="3"/>
        <v/>
      </c>
    </row>
    <row r="294" spans="1:12" s="5" customFormat="1" ht="89.25" x14ac:dyDescent="0.2">
      <c r="A294" s="25" t="s">
        <v>367</v>
      </c>
      <c r="B294" s="26"/>
      <c r="D294" s="68" t="s">
        <v>366</v>
      </c>
      <c r="E294" s="195" t="s">
        <v>367</v>
      </c>
      <c r="F294" s="195"/>
      <c r="G294" s="69" t="e">
        <f>IF(Voto!#REF!=1,"De acuerdo",IF(Voto!#REF!=2,"En desacuerdo",IF(Voto!#REF!=3,"Abstención","")))</f>
        <v>#REF!</v>
      </c>
      <c r="H294" s="72"/>
      <c r="I294" s="70" t="e">
        <f>Voto!#REF!</f>
        <v>#REF!</v>
      </c>
      <c r="J294" s="5" t="s">
        <v>490</v>
      </c>
      <c r="L294" s="5" t="str">
        <f t="shared" si="3"/>
        <v/>
      </c>
    </row>
    <row r="295" spans="1:12" s="5" customFormat="1" ht="25.5" x14ac:dyDescent="0.2">
      <c r="A295" s="23" t="s">
        <v>379</v>
      </c>
      <c r="B295" s="24"/>
      <c r="D295" s="18" t="s">
        <v>378</v>
      </c>
      <c r="E295" s="194" t="s">
        <v>379</v>
      </c>
      <c r="F295" s="194"/>
      <c r="G295" s="69" t="e">
        <f>IF(Voto!#REF!=1,"De acuerdo",IF(Voto!#REF!=2,"En desacuerdo",IF(Voto!#REF!=3,"Abstención","")))</f>
        <v>#REF!</v>
      </c>
      <c r="H295" s="72"/>
      <c r="I295" s="70" t="e">
        <f>Voto!#REF!</f>
        <v>#REF!</v>
      </c>
      <c r="J295" s="5" t="s">
        <v>490</v>
      </c>
      <c r="L295" s="5" t="str">
        <f t="shared" si="3"/>
        <v/>
      </c>
    </row>
    <row r="296" spans="1:12" s="5" customFormat="1" ht="25.5" x14ac:dyDescent="0.2">
      <c r="A296" s="25" t="s">
        <v>381</v>
      </c>
      <c r="B296" s="26"/>
      <c r="D296" s="68" t="s">
        <v>380</v>
      </c>
      <c r="E296" s="195" t="s">
        <v>381</v>
      </c>
      <c r="F296" s="195"/>
      <c r="G296" s="69" t="e">
        <f>IF(Voto!#REF!=1,"De acuerdo",IF(Voto!#REF!=2,"En desacuerdo",IF(Voto!#REF!=3,"Abstención","")))</f>
        <v>#REF!</v>
      </c>
      <c r="H296" s="72"/>
      <c r="I296" s="70" t="e">
        <f>Voto!#REF!</f>
        <v>#REF!</v>
      </c>
      <c r="J296" s="5" t="s">
        <v>490</v>
      </c>
      <c r="L296" s="5" t="str">
        <f t="shared" si="3"/>
        <v/>
      </c>
    </row>
    <row r="297" spans="1:12" s="5" customFormat="1" ht="20.100000000000001" customHeight="1" x14ac:dyDescent="0.2">
      <c r="A297" s="23" t="s">
        <v>383</v>
      </c>
      <c r="B297" s="24"/>
      <c r="D297" s="18" t="s">
        <v>382</v>
      </c>
      <c r="E297" s="194" t="s">
        <v>383</v>
      </c>
      <c r="F297" s="194"/>
      <c r="G297" s="69" t="e">
        <f>IF(Voto!#REF!=1,"De acuerdo",IF(Voto!#REF!=2,"En desacuerdo",IF(Voto!#REF!=3,"Abstención","")))</f>
        <v>#REF!</v>
      </c>
      <c r="H297" s="72"/>
      <c r="I297" s="70" t="e">
        <f>Voto!#REF!</f>
        <v>#REF!</v>
      </c>
      <c r="J297" s="5" t="s">
        <v>490</v>
      </c>
      <c r="L297" s="5" t="str">
        <f t="shared" si="3"/>
        <v/>
      </c>
    </row>
    <row r="298" spans="1:12" s="5" customFormat="1" ht="25.5" x14ac:dyDescent="0.2">
      <c r="A298" s="25" t="s">
        <v>385</v>
      </c>
      <c r="B298" s="26"/>
      <c r="D298" s="68" t="s">
        <v>384</v>
      </c>
      <c r="E298" s="195" t="s">
        <v>385</v>
      </c>
      <c r="F298" s="195"/>
      <c r="G298" s="69" t="e">
        <f>IF(Voto!#REF!=1,"De acuerdo",IF(Voto!#REF!=2,"En desacuerdo",IF(Voto!#REF!=3,"Abstención","")))</f>
        <v>#REF!</v>
      </c>
      <c r="H298" s="72"/>
      <c r="I298" s="70" t="e">
        <f>Voto!#REF!</f>
        <v>#REF!</v>
      </c>
      <c r="J298" s="5" t="s">
        <v>490</v>
      </c>
      <c r="L298" s="5" t="str">
        <f t="shared" si="3"/>
        <v/>
      </c>
    </row>
    <row r="299" spans="1:12" s="5" customFormat="1" ht="25.5" x14ac:dyDescent="0.2">
      <c r="A299" s="23" t="s">
        <v>387</v>
      </c>
      <c r="B299" s="24"/>
      <c r="D299" s="18" t="s">
        <v>386</v>
      </c>
      <c r="E299" s="194" t="s">
        <v>387</v>
      </c>
      <c r="F299" s="194"/>
      <c r="G299" s="69" t="e">
        <f>IF(Voto!#REF!=1,"De acuerdo",IF(Voto!#REF!=2,"En desacuerdo",IF(Voto!#REF!=3,"Abstención","")))</f>
        <v>#REF!</v>
      </c>
      <c r="H299" s="72"/>
      <c r="I299" s="70" t="e">
        <f>Voto!#REF!</f>
        <v>#REF!</v>
      </c>
      <c r="J299" s="5" t="s">
        <v>490</v>
      </c>
      <c r="L299" s="5" t="str">
        <f t="shared" si="3"/>
        <v/>
      </c>
    </row>
    <row r="300" spans="1:12" s="5" customFormat="1" ht="25.5" x14ac:dyDescent="0.2">
      <c r="A300" s="25" t="s">
        <v>421</v>
      </c>
      <c r="B300" s="26"/>
      <c r="D300" s="68" t="s">
        <v>420</v>
      </c>
      <c r="E300" s="195" t="s">
        <v>421</v>
      </c>
      <c r="F300" s="195"/>
      <c r="G300" s="69" t="e">
        <f>IF(Voto!#REF!=1,"De acuerdo",IF(Voto!#REF!=2,"En desacuerdo",IF(Voto!#REF!=3,"Abstención","")))</f>
        <v>#REF!</v>
      </c>
      <c r="H300" s="72"/>
      <c r="I300" s="70" t="e">
        <f>Voto!#REF!</f>
        <v>#REF!</v>
      </c>
      <c r="J300" s="5" t="s">
        <v>490</v>
      </c>
      <c r="L300" s="5" t="str">
        <f t="shared" si="3"/>
        <v/>
      </c>
    </row>
    <row r="301" spans="1:12" s="5" customFormat="1" ht="63.75" x14ac:dyDescent="0.2">
      <c r="A301" s="23" t="s">
        <v>425</v>
      </c>
      <c r="B301" s="24"/>
      <c r="D301" s="18" t="s">
        <v>424</v>
      </c>
      <c r="E301" s="194" t="s">
        <v>425</v>
      </c>
      <c r="F301" s="194"/>
      <c r="G301" s="69" t="e">
        <f>IF(Voto!#REF!=1,"De acuerdo",IF(Voto!#REF!=2,"En desacuerdo",IF(Voto!#REF!=3,"Abstención","")))</f>
        <v>#REF!</v>
      </c>
      <c r="H301" s="72"/>
      <c r="I301" s="70" t="e">
        <f>Voto!#REF!</f>
        <v>#REF!</v>
      </c>
      <c r="J301" s="5" t="s">
        <v>490</v>
      </c>
      <c r="L301" s="5" t="str">
        <f t="shared" si="3"/>
        <v/>
      </c>
    </row>
    <row r="302" spans="1:12" s="5" customFormat="1" ht="25.5" x14ac:dyDescent="0.2">
      <c r="A302" s="25" t="s">
        <v>433</v>
      </c>
      <c r="B302" s="26"/>
      <c r="D302" s="68" t="s">
        <v>432</v>
      </c>
      <c r="E302" s="195" t="s">
        <v>433</v>
      </c>
      <c r="F302" s="195"/>
      <c r="G302" s="69" t="e">
        <f>IF(Voto!#REF!=1,"De acuerdo",IF(Voto!#REF!=2,"En desacuerdo",IF(Voto!#REF!=3,"Abstención","")))</f>
        <v>#REF!</v>
      </c>
      <c r="H302" s="72"/>
      <c r="I302" s="70" t="e">
        <f>Voto!#REF!</f>
        <v>#REF!</v>
      </c>
      <c r="J302" s="5" t="s">
        <v>490</v>
      </c>
      <c r="L302" s="5" t="str">
        <f t="shared" si="3"/>
        <v/>
      </c>
    </row>
    <row r="303" spans="1:12" s="5" customFormat="1" ht="15.95" customHeight="1" x14ac:dyDescent="0.2">
      <c r="A303" s="9"/>
      <c r="B303" s="29"/>
      <c r="D303" s="78" t="s">
        <v>474</v>
      </c>
      <c r="E303" s="77"/>
      <c r="F303" s="77"/>
      <c r="G303" s="77" t="e">
        <f>IF(Voto!#REF!=1,"De acuerdo",IF(Voto!#REF!=2,"En desacuerdo",IF(Voto!#REF!=3,"Abstención","")))</f>
        <v>#REF!</v>
      </c>
      <c r="H303" s="77"/>
      <c r="I303" s="73" t="e">
        <f>Voto!#REF!</f>
        <v>#REF!</v>
      </c>
      <c r="J303" s="58" t="s">
        <v>490</v>
      </c>
      <c r="L303" s="5" t="str">
        <f t="shared" si="3"/>
        <v/>
      </c>
    </row>
    <row r="304" spans="1:12" s="5" customFormat="1" ht="38.25" x14ac:dyDescent="0.2">
      <c r="A304" s="25" t="s">
        <v>187</v>
      </c>
      <c r="B304" s="26"/>
      <c r="D304" s="68" t="s">
        <v>186</v>
      </c>
      <c r="E304" s="195" t="s">
        <v>187</v>
      </c>
      <c r="F304" s="195"/>
      <c r="G304" s="69" t="e">
        <f>IF(Voto!#REF!=1,"De acuerdo",IF(Voto!#REF!=2,"En desacuerdo",IF(Voto!#REF!=3,"Abstención","")))</f>
        <v>#REF!</v>
      </c>
      <c r="H304" s="72"/>
      <c r="I304" s="70" t="e">
        <f>Voto!#REF!</f>
        <v>#REF!</v>
      </c>
      <c r="J304" s="5" t="s">
        <v>490</v>
      </c>
      <c r="L304" s="5" t="str">
        <f t="shared" si="3"/>
        <v/>
      </c>
    </row>
    <row r="305" spans="1:12" s="5" customFormat="1" ht="25.5" x14ac:dyDescent="0.2">
      <c r="A305" s="23" t="s">
        <v>193</v>
      </c>
      <c r="B305" s="24"/>
      <c r="D305" s="18" t="s">
        <v>192</v>
      </c>
      <c r="E305" s="194" t="s">
        <v>193</v>
      </c>
      <c r="F305" s="194"/>
      <c r="G305" s="69" t="e">
        <f>IF(Voto!#REF!=1,"De acuerdo",IF(Voto!#REF!=2,"En desacuerdo",IF(Voto!#REF!=3,"Abstención","")))</f>
        <v>#REF!</v>
      </c>
      <c r="H305" s="72"/>
      <c r="I305" s="70" t="e">
        <f>Voto!#REF!</f>
        <v>#REF!</v>
      </c>
      <c r="J305" s="5" t="s">
        <v>490</v>
      </c>
      <c r="L305" s="5" t="str">
        <f t="shared" si="3"/>
        <v/>
      </c>
    </row>
    <row r="306" spans="1:12" s="5" customFormat="1" ht="25.5" x14ac:dyDescent="0.2">
      <c r="A306" s="25" t="s">
        <v>205</v>
      </c>
      <c r="B306" s="26"/>
      <c r="D306" s="68" t="s">
        <v>204</v>
      </c>
      <c r="E306" s="195" t="s">
        <v>205</v>
      </c>
      <c r="F306" s="195"/>
      <c r="G306" s="69" t="e">
        <f>IF(Voto!#REF!=1,"De acuerdo",IF(Voto!#REF!=2,"En desacuerdo",IF(Voto!#REF!=3,"Abstención","")))</f>
        <v>#REF!</v>
      </c>
      <c r="H306" s="72"/>
      <c r="I306" s="70" t="e">
        <f>Voto!#REF!</f>
        <v>#REF!</v>
      </c>
      <c r="J306" s="5" t="s">
        <v>490</v>
      </c>
      <c r="L306" s="5" t="str">
        <f t="shared" ref="L306:L335" si="4">IF(K306=2,"Por favor justifique su voto","")</f>
        <v/>
      </c>
    </row>
    <row r="307" spans="1:12" s="5" customFormat="1" ht="25.5" x14ac:dyDescent="0.2">
      <c r="A307" s="23" t="s">
        <v>267</v>
      </c>
      <c r="B307" s="24"/>
      <c r="D307" s="18" t="s">
        <v>266</v>
      </c>
      <c r="E307" s="194" t="s">
        <v>267</v>
      </c>
      <c r="F307" s="194"/>
      <c r="G307" s="69" t="e">
        <f>IF(Voto!#REF!=1,"De acuerdo",IF(Voto!#REF!=2,"En desacuerdo",IF(Voto!#REF!=3,"Abstención","")))</f>
        <v>#REF!</v>
      </c>
      <c r="H307" s="72"/>
      <c r="I307" s="70" t="e">
        <f>Voto!#REF!</f>
        <v>#REF!</v>
      </c>
      <c r="J307" s="5" t="s">
        <v>490</v>
      </c>
      <c r="L307" s="5" t="str">
        <f t="shared" si="4"/>
        <v/>
      </c>
    </row>
    <row r="308" spans="1:12" s="5" customFormat="1" ht="25.5" x14ac:dyDescent="0.2">
      <c r="A308" s="25" t="s">
        <v>303</v>
      </c>
      <c r="B308" s="26"/>
      <c r="D308" s="68" t="s">
        <v>302</v>
      </c>
      <c r="E308" s="195" t="s">
        <v>303</v>
      </c>
      <c r="F308" s="195"/>
      <c r="G308" s="69" t="e">
        <f>IF(Voto!#REF!=1,"De acuerdo",IF(Voto!#REF!=2,"En desacuerdo",IF(Voto!#REF!=3,"Abstención","")))</f>
        <v>#REF!</v>
      </c>
      <c r="H308" s="72"/>
      <c r="I308" s="70" t="e">
        <f>Voto!#REF!</f>
        <v>#REF!</v>
      </c>
      <c r="J308" s="5" t="s">
        <v>490</v>
      </c>
      <c r="L308" s="5" t="str">
        <f t="shared" si="4"/>
        <v/>
      </c>
    </row>
    <row r="309" spans="1:12" s="5" customFormat="1" ht="38.25" x14ac:dyDescent="0.2">
      <c r="A309" s="23" t="s">
        <v>305</v>
      </c>
      <c r="B309" s="24"/>
      <c r="D309" s="18" t="s">
        <v>304</v>
      </c>
      <c r="E309" s="194" t="s">
        <v>305</v>
      </c>
      <c r="F309" s="194"/>
      <c r="G309" s="69" t="e">
        <f>IF(Voto!#REF!=1,"De acuerdo",IF(Voto!#REF!=2,"En desacuerdo",IF(Voto!#REF!=3,"Abstención","")))</f>
        <v>#REF!</v>
      </c>
      <c r="H309" s="72"/>
      <c r="I309" s="70" t="e">
        <f>Voto!#REF!</f>
        <v>#REF!</v>
      </c>
      <c r="J309" s="5" t="s">
        <v>490</v>
      </c>
      <c r="L309" s="5" t="str">
        <f t="shared" si="4"/>
        <v/>
      </c>
    </row>
    <row r="310" spans="1:12" s="5" customFormat="1" ht="25.5" x14ac:dyDescent="0.2">
      <c r="A310" s="25" t="s">
        <v>307</v>
      </c>
      <c r="B310" s="26"/>
      <c r="D310" s="68" t="s">
        <v>306</v>
      </c>
      <c r="E310" s="195" t="s">
        <v>307</v>
      </c>
      <c r="F310" s="195"/>
      <c r="G310" s="69" t="e">
        <f>IF(Voto!#REF!=1,"De acuerdo",IF(Voto!#REF!=2,"En desacuerdo",IF(Voto!#REF!=3,"Abstención","")))</f>
        <v>#REF!</v>
      </c>
      <c r="H310" s="72"/>
      <c r="I310" s="70" t="e">
        <f>Voto!#REF!</f>
        <v>#REF!</v>
      </c>
      <c r="J310" s="5" t="s">
        <v>490</v>
      </c>
      <c r="L310" s="5" t="str">
        <f t="shared" si="4"/>
        <v/>
      </c>
    </row>
    <row r="311" spans="1:12" s="5" customFormat="1" ht="15.95" customHeight="1" x14ac:dyDescent="0.2">
      <c r="A311" s="9"/>
      <c r="B311" s="29"/>
      <c r="D311" s="78" t="s">
        <v>463</v>
      </c>
      <c r="E311" s="77"/>
      <c r="F311" s="77"/>
      <c r="G311" s="77" t="e">
        <f>IF(Voto!#REF!=1,"De acuerdo",IF(Voto!#REF!=2,"En desacuerdo",IF(Voto!#REF!=3,"Abstención","")))</f>
        <v>#REF!</v>
      </c>
      <c r="H311" s="77"/>
      <c r="I311" s="73" t="e">
        <f>Voto!#REF!</f>
        <v>#REF!</v>
      </c>
      <c r="J311" s="58" t="s">
        <v>490</v>
      </c>
      <c r="L311" s="5" t="str">
        <f t="shared" si="4"/>
        <v/>
      </c>
    </row>
    <row r="312" spans="1:12" s="5" customFormat="1" ht="38.25" x14ac:dyDescent="0.2">
      <c r="A312" s="25" t="s">
        <v>163</v>
      </c>
      <c r="B312" s="26"/>
      <c r="D312" s="68" t="s">
        <v>162</v>
      </c>
      <c r="E312" s="195" t="s">
        <v>163</v>
      </c>
      <c r="F312" s="195"/>
      <c r="G312" s="69" t="e">
        <f>IF(Voto!#REF!=1,"De acuerdo",IF(Voto!#REF!=2,"En desacuerdo",IF(Voto!#REF!=3,"Abstención","")))</f>
        <v>#REF!</v>
      </c>
      <c r="H312" s="72"/>
      <c r="I312" s="70" t="e">
        <f>Voto!#REF!</f>
        <v>#REF!</v>
      </c>
      <c r="J312" s="5" t="s">
        <v>490</v>
      </c>
      <c r="L312" s="5" t="str">
        <f t="shared" si="4"/>
        <v/>
      </c>
    </row>
    <row r="313" spans="1:12" s="5" customFormat="1" ht="15.95" customHeight="1" x14ac:dyDescent="0.2">
      <c r="A313" s="9"/>
      <c r="B313" s="29"/>
      <c r="D313" s="78" t="s">
        <v>461</v>
      </c>
      <c r="E313" s="77"/>
      <c r="F313" s="77"/>
      <c r="G313" s="77" t="e">
        <f>IF(Voto!#REF!=1,"De acuerdo",IF(Voto!#REF!=2,"En desacuerdo",IF(Voto!#REF!=3,"Abstención","")))</f>
        <v>#REF!</v>
      </c>
      <c r="H313" s="77"/>
      <c r="I313" s="73" t="e">
        <f>Voto!#REF!</f>
        <v>#REF!</v>
      </c>
      <c r="J313" s="58" t="s">
        <v>490</v>
      </c>
      <c r="L313" s="5" t="str">
        <f t="shared" si="4"/>
        <v/>
      </c>
    </row>
    <row r="314" spans="1:12" s="5" customFormat="1" ht="51" x14ac:dyDescent="0.2">
      <c r="A314" s="25" t="s">
        <v>249</v>
      </c>
      <c r="B314" s="26"/>
      <c r="D314" s="68" t="s">
        <v>248</v>
      </c>
      <c r="E314" s="195" t="s">
        <v>249</v>
      </c>
      <c r="F314" s="195"/>
      <c r="G314" s="69" t="e">
        <f>IF(Voto!#REF!=1,"De acuerdo",IF(Voto!#REF!=2,"En desacuerdo",IF(Voto!#REF!=3,"Abstención","")))</f>
        <v>#REF!</v>
      </c>
      <c r="H314" s="72"/>
      <c r="I314" s="70" t="e">
        <f>Voto!#REF!</f>
        <v>#REF!</v>
      </c>
      <c r="J314" s="5" t="s">
        <v>490</v>
      </c>
      <c r="L314" s="5" t="str">
        <f t="shared" si="4"/>
        <v/>
      </c>
    </row>
    <row r="315" spans="1:12" s="5" customFormat="1" ht="15.95" customHeight="1" x14ac:dyDescent="0.2">
      <c r="A315" s="9"/>
      <c r="B315" s="29"/>
      <c r="D315" s="78" t="s">
        <v>478</v>
      </c>
      <c r="E315" s="77"/>
      <c r="F315" s="77"/>
      <c r="G315" s="77" t="e">
        <f>IF(Voto!#REF!=1,"De acuerdo",IF(Voto!#REF!=2,"En desacuerdo",IF(Voto!#REF!=3,"Abstención","")))</f>
        <v>#REF!</v>
      </c>
      <c r="H315" s="77"/>
      <c r="I315" s="73" t="e">
        <f>Voto!#REF!</f>
        <v>#REF!</v>
      </c>
      <c r="J315" s="58" t="s">
        <v>490</v>
      </c>
      <c r="L315" s="5" t="str">
        <f t="shared" si="4"/>
        <v/>
      </c>
    </row>
    <row r="316" spans="1:12" s="5" customFormat="1" ht="25.5" x14ac:dyDescent="0.2">
      <c r="A316" s="25" t="s">
        <v>63</v>
      </c>
      <c r="B316" s="26"/>
      <c r="D316" s="68" t="s">
        <v>62</v>
      </c>
      <c r="E316" s="195" t="s">
        <v>63</v>
      </c>
      <c r="F316" s="195"/>
      <c r="G316" s="69" t="e">
        <f>IF(Voto!#REF!=1,"De acuerdo",IF(Voto!#REF!=2,"En desacuerdo",IF(Voto!#REF!=3,"Abstención","")))</f>
        <v>#REF!</v>
      </c>
      <c r="H316" s="72"/>
      <c r="I316" s="70" t="e">
        <f>Voto!#REF!</f>
        <v>#REF!</v>
      </c>
      <c r="J316" s="5" t="s">
        <v>490</v>
      </c>
      <c r="L316" s="5" t="str">
        <f t="shared" si="4"/>
        <v/>
      </c>
    </row>
    <row r="317" spans="1:12" s="5" customFormat="1" ht="15.95" customHeight="1" x14ac:dyDescent="0.2">
      <c r="A317" s="9"/>
      <c r="B317" s="29"/>
      <c r="D317" s="78" t="s">
        <v>454</v>
      </c>
      <c r="E317" s="77"/>
      <c r="F317" s="77"/>
      <c r="G317" s="77" t="e">
        <f>IF(Voto!#REF!=1,"De acuerdo",IF(Voto!#REF!=2,"En desacuerdo",IF(Voto!#REF!=3,"Abstención","")))</f>
        <v>#REF!</v>
      </c>
      <c r="H317" s="77"/>
      <c r="I317" s="73" t="e">
        <f>Voto!#REF!</f>
        <v>#REF!</v>
      </c>
      <c r="J317" s="58" t="s">
        <v>490</v>
      </c>
      <c r="L317" s="5" t="str">
        <f t="shared" si="4"/>
        <v/>
      </c>
    </row>
    <row r="318" spans="1:12" s="5" customFormat="1" ht="38.25" x14ac:dyDescent="0.2">
      <c r="A318" s="25" t="s">
        <v>227</v>
      </c>
      <c r="B318" s="26"/>
      <c r="D318" s="68" t="s">
        <v>226</v>
      </c>
      <c r="E318" s="195" t="s">
        <v>227</v>
      </c>
      <c r="F318" s="195"/>
      <c r="G318" s="69" t="e">
        <f>IF(Voto!#REF!=1,"De acuerdo",IF(Voto!#REF!=2,"En desacuerdo",IF(Voto!#REF!=3,"Abstención","")))</f>
        <v>#REF!</v>
      </c>
      <c r="H318" s="72"/>
      <c r="I318" s="70" t="e">
        <f>Voto!#REF!</f>
        <v>#REF!</v>
      </c>
      <c r="J318" s="5" t="s">
        <v>490</v>
      </c>
      <c r="L318" s="5" t="str">
        <f t="shared" si="4"/>
        <v/>
      </c>
    </row>
    <row r="319" spans="1:12" s="5" customFormat="1" ht="63.75" x14ac:dyDescent="0.2">
      <c r="A319" s="23" t="s">
        <v>237</v>
      </c>
      <c r="B319" s="24"/>
      <c r="D319" s="18" t="s">
        <v>236</v>
      </c>
      <c r="E319" s="194" t="s">
        <v>237</v>
      </c>
      <c r="F319" s="194"/>
      <c r="G319" s="69" t="str">
        <f>IF(Voto!M77=1,"De acuerdo",IF(Voto!M77=2,"En desacuerdo",IF(Voto!M77=3,"Abstención","")))</f>
        <v/>
      </c>
      <c r="H319" s="72"/>
      <c r="I319" s="70" t="str">
        <f>Voto!K77</f>
        <v/>
      </c>
      <c r="J319" s="5" t="s">
        <v>490</v>
      </c>
      <c r="L319" s="5" t="str">
        <f t="shared" si="4"/>
        <v/>
      </c>
    </row>
    <row r="320" spans="1:12" s="5" customFormat="1" ht="25.5" x14ac:dyDescent="0.2">
      <c r="A320" s="25" t="s">
        <v>255</v>
      </c>
      <c r="B320" s="26"/>
      <c r="D320" s="68" t="s">
        <v>254</v>
      </c>
      <c r="E320" s="195" t="s">
        <v>255</v>
      </c>
      <c r="F320" s="195"/>
      <c r="G320" s="69" t="str">
        <f>IF(Voto!M78=1,"De acuerdo",IF(Voto!M78=2,"En desacuerdo",IF(Voto!M78=3,"Abstención","")))</f>
        <v/>
      </c>
      <c r="H320" s="72"/>
      <c r="I320" s="70" t="str">
        <f>Voto!K78</f>
        <v/>
      </c>
      <c r="J320" s="5" t="s">
        <v>490</v>
      </c>
      <c r="L320" s="5" t="str">
        <f t="shared" si="4"/>
        <v/>
      </c>
    </row>
    <row r="321" spans="1:12" s="5" customFormat="1" ht="38.25" x14ac:dyDescent="0.2">
      <c r="A321" s="23" t="s">
        <v>263</v>
      </c>
      <c r="B321" s="24"/>
      <c r="D321" s="18" t="s">
        <v>262</v>
      </c>
      <c r="E321" s="194" t="s">
        <v>263</v>
      </c>
      <c r="F321" s="194"/>
      <c r="G321" s="69" t="str">
        <f>IF(Voto!M79=1,"De acuerdo",IF(Voto!M79=2,"En desacuerdo",IF(Voto!M79=3,"Abstención","")))</f>
        <v/>
      </c>
      <c r="H321" s="72"/>
      <c r="I321" s="70" t="str">
        <f>Voto!K79</f>
        <v/>
      </c>
      <c r="J321" s="5" t="s">
        <v>490</v>
      </c>
      <c r="L321" s="5" t="str">
        <f t="shared" si="4"/>
        <v/>
      </c>
    </row>
    <row r="322" spans="1:12" s="5" customFormat="1" ht="25.5" x14ac:dyDescent="0.2">
      <c r="A322" s="25" t="s">
        <v>291</v>
      </c>
      <c r="B322" s="26"/>
      <c r="D322" s="68" t="s">
        <v>290</v>
      </c>
      <c r="E322" s="195" t="s">
        <v>291</v>
      </c>
      <c r="F322" s="195"/>
      <c r="G322" s="69" t="str">
        <f>IF(Voto!M80=1,"De acuerdo",IF(Voto!M80=2,"En desacuerdo",IF(Voto!M80=3,"Abstención","")))</f>
        <v/>
      </c>
      <c r="H322" s="72"/>
      <c r="I322" s="70" t="str">
        <f>Voto!K80</f>
        <v/>
      </c>
      <c r="J322" s="5" t="s">
        <v>490</v>
      </c>
      <c r="L322" s="5" t="str">
        <f t="shared" si="4"/>
        <v/>
      </c>
    </row>
    <row r="323" spans="1:12" s="5" customFormat="1" ht="15.95" customHeight="1" x14ac:dyDescent="0.2">
      <c r="A323" s="9"/>
      <c r="B323" s="29"/>
      <c r="D323" s="78" t="s">
        <v>469</v>
      </c>
      <c r="E323" s="77"/>
      <c r="F323" s="77"/>
      <c r="G323" s="77" t="e">
        <f>IF(Voto!#REF!=1,"De acuerdo",IF(Voto!#REF!=2,"En desacuerdo",IF(Voto!#REF!=3,"Abstención","")))</f>
        <v>#REF!</v>
      </c>
      <c r="H323" s="77"/>
      <c r="I323" s="73" t="e">
        <f>Voto!#REF!</f>
        <v>#REF!</v>
      </c>
      <c r="J323" s="58" t="s">
        <v>490</v>
      </c>
      <c r="L323" s="5" t="str">
        <f t="shared" si="4"/>
        <v/>
      </c>
    </row>
    <row r="324" spans="1:12" s="5" customFormat="1" ht="25.5" x14ac:dyDescent="0.2">
      <c r="A324" s="25" t="s">
        <v>25</v>
      </c>
      <c r="B324" s="26"/>
      <c r="D324" s="68" t="s">
        <v>24</v>
      </c>
      <c r="E324" s="195" t="s">
        <v>25</v>
      </c>
      <c r="F324" s="195"/>
      <c r="G324" s="69" t="str">
        <f>IF(Voto!M81=1,"De acuerdo",IF(Voto!M81=2,"En desacuerdo",IF(Voto!M81=3,"Abstención","")))</f>
        <v/>
      </c>
      <c r="H324" s="72"/>
      <c r="I324" s="70" t="str">
        <f>Voto!K81</f>
        <v/>
      </c>
      <c r="J324" s="5" t="s">
        <v>490</v>
      </c>
      <c r="L324" s="5" t="str">
        <f t="shared" si="4"/>
        <v/>
      </c>
    </row>
    <row r="325" spans="1:12" s="5" customFormat="1" ht="38.25" x14ac:dyDescent="0.2">
      <c r="A325" s="23" t="s">
        <v>453</v>
      </c>
      <c r="B325" s="24"/>
      <c r="D325" s="18" t="s">
        <v>452</v>
      </c>
      <c r="E325" s="194" t="s">
        <v>453</v>
      </c>
      <c r="F325" s="194"/>
      <c r="G325" s="69" t="str">
        <f>IF(Voto!M82=1,"De acuerdo",IF(Voto!M82=2,"En desacuerdo",IF(Voto!M82=3,"Abstención","")))</f>
        <v/>
      </c>
      <c r="H325" s="72"/>
      <c r="I325" s="70" t="str">
        <f>Voto!K82</f>
        <v/>
      </c>
      <c r="J325" s="5" t="s">
        <v>490</v>
      </c>
      <c r="L325" s="5" t="str">
        <f t="shared" si="4"/>
        <v/>
      </c>
    </row>
    <row r="326" spans="1:12" s="5" customFormat="1" ht="15.95" customHeight="1" x14ac:dyDescent="0.2">
      <c r="A326" s="9"/>
      <c r="B326" s="29"/>
      <c r="D326" s="78" t="s">
        <v>468</v>
      </c>
      <c r="E326" s="77"/>
      <c r="F326" s="77"/>
      <c r="G326" s="77" t="e">
        <f>IF(Voto!#REF!=1,"De acuerdo",IF(Voto!#REF!=2,"En desacuerdo",IF(Voto!#REF!=3,"Abstención","")))</f>
        <v>#REF!</v>
      </c>
      <c r="H326" s="77"/>
      <c r="I326" s="73" t="e">
        <f>Voto!#REF!</f>
        <v>#REF!</v>
      </c>
      <c r="J326" s="58" t="s">
        <v>490</v>
      </c>
      <c r="L326" s="5" t="str">
        <f t="shared" si="4"/>
        <v/>
      </c>
    </row>
    <row r="327" spans="1:12" s="5" customFormat="1" ht="38.25" x14ac:dyDescent="0.2">
      <c r="A327" s="25" t="s">
        <v>147</v>
      </c>
      <c r="B327" s="26"/>
      <c r="D327" s="68" t="s">
        <v>146</v>
      </c>
      <c r="E327" s="195" t="s">
        <v>147</v>
      </c>
      <c r="F327" s="195"/>
      <c r="G327" s="69" t="str">
        <f>IF(Voto!M83=1,"De acuerdo",IF(Voto!M83=2,"En desacuerdo",IF(Voto!M83=3,"Abstención","")))</f>
        <v/>
      </c>
      <c r="H327" s="72"/>
      <c r="I327" s="70" t="str">
        <f>Voto!K83</f>
        <v/>
      </c>
      <c r="J327" s="5" t="s">
        <v>490</v>
      </c>
      <c r="L327" s="5" t="str">
        <f t="shared" si="4"/>
        <v/>
      </c>
    </row>
    <row r="328" spans="1:12" s="5" customFormat="1" ht="15.95" customHeight="1" x14ac:dyDescent="0.2">
      <c r="A328" s="9"/>
      <c r="B328" s="29"/>
      <c r="D328" s="78" t="s">
        <v>466</v>
      </c>
      <c r="E328" s="77"/>
      <c r="F328" s="77"/>
      <c r="G328" s="77" t="e">
        <f>IF(Voto!#REF!=1,"De acuerdo",IF(Voto!#REF!=2,"En desacuerdo",IF(Voto!#REF!=3,"Abstención","")))</f>
        <v>#REF!</v>
      </c>
      <c r="H328" s="77"/>
      <c r="I328" s="73" t="e">
        <f>Voto!#REF!</f>
        <v>#REF!</v>
      </c>
      <c r="J328" s="58" t="s">
        <v>490</v>
      </c>
      <c r="L328" s="5" t="str">
        <f t="shared" si="4"/>
        <v/>
      </c>
    </row>
    <row r="329" spans="1:12" s="5" customFormat="1" ht="38.25" x14ac:dyDescent="0.2">
      <c r="A329" s="25" t="s">
        <v>243</v>
      </c>
      <c r="B329" s="26"/>
      <c r="D329" s="80" t="s">
        <v>242</v>
      </c>
      <c r="E329" s="195" t="s">
        <v>243</v>
      </c>
      <c r="F329" s="195"/>
      <c r="G329" s="69" t="str">
        <f>IF(Voto!M84=1,"De acuerdo",IF(Voto!M84=2,"En desacuerdo",IF(Voto!M84=3,"Abstención","")))</f>
        <v/>
      </c>
      <c r="H329" s="72"/>
      <c r="I329" s="70" t="str">
        <f>Voto!K84</f>
        <v/>
      </c>
      <c r="J329" s="5" t="s">
        <v>490</v>
      </c>
      <c r="L329" s="5" t="str">
        <f t="shared" si="4"/>
        <v/>
      </c>
    </row>
    <row r="330" spans="1:12" s="5" customFormat="1" ht="51" x14ac:dyDescent="0.2">
      <c r="A330" s="23" t="s">
        <v>261</v>
      </c>
      <c r="B330" s="24"/>
      <c r="D330" s="79" t="s">
        <v>260</v>
      </c>
      <c r="E330" s="194" t="s">
        <v>261</v>
      </c>
      <c r="F330" s="194"/>
      <c r="G330" s="69" t="str">
        <f>IF(Voto!M85=1,"De acuerdo",IF(Voto!M85=2,"En desacuerdo",IF(Voto!M85=3,"Abstención","")))</f>
        <v/>
      </c>
      <c r="H330" s="72"/>
      <c r="I330" s="70" t="str">
        <f>Voto!K85</f>
        <v/>
      </c>
      <c r="J330" s="5" t="s">
        <v>490</v>
      </c>
      <c r="L330" s="5" t="str">
        <f t="shared" si="4"/>
        <v/>
      </c>
    </row>
    <row r="331" spans="1:12" s="5" customFormat="1" ht="15.95" customHeight="1" x14ac:dyDescent="0.2">
      <c r="A331" s="9"/>
      <c r="B331" s="29"/>
      <c r="D331" s="78" t="s">
        <v>475</v>
      </c>
      <c r="E331" s="77"/>
      <c r="F331" s="77"/>
      <c r="G331" s="77" t="e">
        <f>IF(Voto!#REF!=1,"De acuerdo",IF(Voto!#REF!=2,"En desacuerdo",IF(Voto!#REF!=3,"Abstención","")))</f>
        <v>#REF!</v>
      </c>
      <c r="H331" s="77"/>
      <c r="I331" s="73" t="e">
        <f>Voto!#REF!</f>
        <v>#REF!</v>
      </c>
      <c r="J331" s="58" t="s">
        <v>490</v>
      </c>
      <c r="L331" s="5" t="str">
        <f t="shared" si="4"/>
        <v/>
      </c>
    </row>
    <row r="332" spans="1:12" s="5" customFormat="1" ht="25.5" x14ac:dyDescent="0.2">
      <c r="A332" s="25" t="s">
        <v>389</v>
      </c>
      <c r="B332" s="26"/>
      <c r="D332" s="68" t="s">
        <v>388</v>
      </c>
      <c r="E332" s="195" t="s">
        <v>389</v>
      </c>
      <c r="F332" s="195"/>
      <c r="G332" s="69" t="str">
        <f>IF(Voto!M86=1,"De acuerdo",IF(Voto!M86=2,"En desacuerdo",IF(Voto!M86=3,"Abstención","")))</f>
        <v/>
      </c>
      <c r="H332" s="72"/>
      <c r="I332" s="70" t="str">
        <f>Voto!K86</f>
        <v/>
      </c>
      <c r="J332" s="5" t="s">
        <v>490</v>
      </c>
      <c r="L332" s="5" t="str">
        <f t="shared" si="4"/>
        <v/>
      </c>
    </row>
    <row r="333" spans="1:12" s="5" customFormat="1" ht="15.95" customHeight="1" x14ac:dyDescent="0.2">
      <c r="A333" s="9"/>
      <c r="B333" s="29"/>
      <c r="D333" s="78" t="s">
        <v>470</v>
      </c>
      <c r="E333" s="77"/>
      <c r="F333" s="77"/>
      <c r="G333" s="77" t="e">
        <f>IF(Voto!#REF!=1,"De acuerdo",IF(Voto!#REF!=2,"En desacuerdo",IF(Voto!#REF!=3,"Abstención","")))</f>
        <v>#REF!</v>
      </c>
      <c r="H333" s="77"/>
      <c r="I333" s="73" t="e">
        <f>Voto!#REF!</f>
        <v>#REF!</v>
      </c>
      <c r="J333" s="58" t="s">
        <v>490</v>
      </c>
      <c r="L333" s="5" t="str">
        <f t="shared" si="4"/>
        <v/>
      </c>
    </row>
    <row r="334" spans="1:12" s="5" customFormat="1" ht="20.100000000000001" customHeight="1" x14ac:dyDescent="0.2">
      <c r="A334" s="25" t="s">
        <v>103</v>
      </c>
      <c r="B334" s="26"/>
      <c r="D334" s="68" t="s">
        <v>102</v>
      </c>
      <c r="E334" s="195" t="s">
        <v>103</v>
      </c>
      <c r="F334" s="195"/>
      <c r="G334" s="69" t="str">
        <f>IF(Voto!M87=1,"De acuerdo",IF(Voto!M87=2,"En desacuerdo",IF(Voto!M87=3,"Abstención","")))</f>
        <v/>
      </c>
      <c r="H334" s="72"/>
      <c r="I334" s="70" t="str">
        <f>Voto!K87</f>
        <v/>
      </c>
      <c r="J334" s="5" t="s">
        <v>490</v>
      </c>
      <c r="L334" s="5" t="str">
        <f t="shared" si="4"/>
        <v/>
      </c>
    </row>
    <row r="335" spans="1:12" s="5" customFormat="1" ht="25.5" x14ac:dyDescent="0.2">
      <c r="A335" s="23" t="s">
        <v>265</v>
      </c>
      <c r="B335" s="24"/>
      <c r="D335" s="18" t="s">
        <v>264</v>
      </c>
      <c r="E335" s="194" t="s">
        <v>265</v>
      </c>
      <c r="F335" s="194"/>
      <c r="G335" s="69" t="str">
        <f>IF(Voto!M88=1,"De acuerdo",IF(Voto!M88=2,"En desacuerdo",IF(Voto!M88=3,"Abstención","")))</f>
        <v/>
      </c>
      <c r="H335" s="72"/>
      <c r="I335" s="70" t="str">
        <f>Voto!K88</f>
        <v/>
      </c>
      <c r="J335" s="5" t="s">
        <v>490</v>
      </c>
      <c r="L335" s="5" t="str">
        <f t="shared" si="4"/>
        <v/>
      </c>
    </row>
  </sheetData>
  <mergeCells count="276">
    <mergeCell ref="I3:I4"/>
    <mergeCell ref="D4:H4"/>
    <mergeCell ref="G5:I5"/>
    <mergeCell ref="E9:I9"/>
    <mergeCell ref="E11:I11"/>
    <mergeCell ref="F13:I13"/>
    <mergeCell ref="D28:J28"/>
    <mergeCell ref="D29:J29"/>
    <mergeCell ref="D30:J30"/>
    <mergeCell ref="D31:J31"/>
    <mergeCell ref="D32:J32"/>
    <mergeCell ref="D33:J33"/>
    <mergeCell ref="E19:F19"/>
    <mergeCell ref="D23:J23"/>
    <mergeCell ref="D24:J24"/>
    <mergeCell ref="D25:J25"/>
    <mergeCell ref="D26:J26"/>
    <mergeCell ref="D27:J27"/>
    <mergeCell ref="D40:J40"/>
    <mergeCell ref="D41:J41"/>
    <mergeCell ref="D42:J42"/>
    <mergeCell ref="D43:J43"/>
    <mergeCell ref="D44:J44"/>
    <mergeCell ref="D45:J45"/>
    <mergeCell ref="D34:J34"/>
    <mergeCell ref="D35:J35"/>
    <mergeCell ref="D36:J36"/>
    <mergeCell ref="D37:J37"/>
    <mergeCell ref="D38:J38"/>
    <mergeCell ref="D39:J39"/>
    <mergeCell ref="E54:F54"/>
    <mergeCell ref="E55:F55"/>
    <mergeCell ref="E56:F56"/>
    <mergeCell ref="E57:F57"/>
    <mergeCell ref="E58:F58"/>
    <mergeCell ref="E59:F59"/>
    <mergeCell ref="E48:F48"/>
    <mergeCell ref="E49:F49"/>
    <mergeCell ref="E50:F50"/>
    <mergeCell ref="E51:F51"/>
    <mergeCell ref="E52:F52"/>
    <mergeCell ref="E53:F53"/>
    <mergeCell ref="E67:F67"/>
    <mergeCell ref="E68:F68"/>
    <mergeCell ref="E70:F70"/>
    <mergeCell ref="E72:F72"/>
    <mergeCell ref="E73:F73"/>
    <mergeCell ref="E74:F74"/>
    <mergeCell ref="E60:F60"/>
    <mergeCell ref="E62:F62"/>
    <mergeCell ref="E63:F63"/>
    <mergeCell ref="E64:F64"/>
    <mergeCell ref="E65:F65"/>
    <mergeCell ref="E66:F66"/>
    <mergeCell ref="E84:F84"/>
    <mergeCell ref="E85:F85"/>
    <mergeCell ref="E86:F86"/>
    <mergeCell ref="E87:F87"/>
    <mergeCell ref="E88:F88"/>
    <mergeCell ref="E89:F89"/>
    <mergeCell ref="E75:F75"/>
    <mergeCell ref="E77:F77"/>
    <mergeCell ref="E79:F79"/>
    <mergeCell ref="E80:F80"/>
    <mergeCell ref="E81:F81"/>
    <mergeCell ref="E83:F83"/>
    <mergeCell ref="E96:F96"/>
    <mergeCell ref="E97:F97"/>
    <mergeCell ref="E98:F98"/>
    <mergeCell ref="E99:F99"/>
    <mergeCell ref="E100:F100"/>
    <mergeCell ref="E101:F101"/>
    <mergeCell ref="E90:F90"/>
    <mergeCell ref="E91:F91"/>
    <mergeCell ref="E92:F92"/>
    <mergeCell ref="E93:F93"/>
    <mergeCell ref="E94:F94"/>
    <mergeCell ref="E95:F95"/>
    <mergeCell ref="E108:F108"/>
    <mergeCell ref="E110:F110"/>
    <mergeCell ref="E111:F111"/>
    <mergeCell ref="E112:F112"/>
    <mergeCell ref="E113:F113"/>
    <mergeCell ref="E114:F114"/>
    <mergeCell ref="E102:F102"/>
    <mergeCell ref="E103:F103"/>
    <mergeCell ref="E104:F104"/>
    <mergeCell ref="E105:F105"/>
    <mergeCell ref="E106:F106"/>
    <mergeCell ref="E107:F107"/>
    <mergeCell ref="E122:F122"/>
    <mergeCell ref="E123:F123"/>
    <mergeCell ref="E125:F125"/>
    <mergeCell ref="E127:F127"/>
    <mergeCell ref="E129:F129"/>
    <mergeCell ref="E130:F130"/>
    <mergeCell ref="E115:F115"/>
    <mergeCell ref="E116:F116"/>
    <mergeCell ref="E117:F117"/>
    <mergeCell ref="E119:F119"/>
    <mergeCell ref="E120:F120"/>
    <mergeCell ref="E121:F121"/>
    <mergeCell ref="E139:F139"/>
    <mergeCell ref="E140:F140"/>
    <mergeCell ref="E141:F141"/>
    <mergeCell ref="E142:F142"/>
    <mergeCell ref="E143:F143"/>
    <mergeCell ref="E144:F144"/>
    <mergeCell ref="E131:F131"/>
    <mergeCell ref="E133:F133"/>
    <mergeCell ref="E135:F135"/>
    <mergeCell ref="E136:F136"/>
    <mergeCell ref="E137:F137"/>
    <mergeCell ref="E138:F138"/>
    <mergeCell ref="E154:F154"/>
    <mergeCell ref="E156:F156"/>
    <mergeCell ref="E157:F157"/>
    <mergeCell ref="E158:F158"/>
    <mergeCell ref="E159:F159"/>
    <mergeCell ref="E160:F160"/>
    <mergeCell ref="E145:F145"/>
    <mergeCell ref="E147:F147"/>
    <mergeCell ref="E148:F148"/>
    <mergeCell ref="E149:F149"/>
    <mergeCell ref="E150:F150"/>
    <mergeCell ref="E152:F152"/>
    <mergeCell ref="E167:F167"/>
    <mergeCell ref="E168:F168"/>
    <mergeCell ref="E169:F169"/>
    <mergeCell ref="E171:F171"/>
    <mergeCell ref="E172:F172"/>
    <mergeCell ref="E174:F174"/>
    <mergeCell ref="E161:F161"/>
    <mergeCell ref="E162:F162"/>
    <mergeCell ref="E163:F163"/>
    <mergeCell ref="E164:F164"/>
    <mergeCell ref="E165:F165"/>
    <mergeCell ref="E166:F166"/>
    <mergeCell ref="E182:F182"/>
    <mergeCell ref="E183:F183"/>
    <mergeCell ref="E184:F184"/>
    <mergeCell ref="E185:F185"/>
    <mergeCell ref="E186:F186"/>
    <mergeCell ref="E188:F188"/>
    <mergeCell ref="E175:F175"/>
    <mergeCell ref="E176:F176"/>
    <mergeCell ref="E177:F177"/>
    <mergeCell ref="E178:F178"/>
    <mergeCell ref="E180:F180"/>
    <mergeCell ref="E181:F181"/>
    <mergeCell ref="E196:F196"/>
    <mergeCell ref="E197:F197"/>
    <mergeCell ref="E198:F198"/>
    <mergeCell ref="E199:F199"/>
    <mergeCell ref="E200:F200"/>
    <mergeCell ref="E201:F201"/>
    <mergeCell ref="E189:F189"/>
    <mergeCell ref="E191:F191"/>
    <mergeCell ref="E192:F192"/>
    <mergeCell ref="E193:F193"/>
    <mergeCell ref="E194:F194"/>
    <mergeCell ref="E195:F195"/>
    <mergeCell ref="E208:F208"/>
    <mergeCell ref="E209:F209"/>
    <mergeCell ref="E210:F210"/>
    <mergeCell ref="E211:F211"/>
    <mergeCell ref="E212:F212"/>
    <mergeCell ref="E213:F213"/>
    <mergeCell ref="E202:F202"/>
    <mergeCell ref="E203:F203"/>
    <mergeCell ref="E204:F204"/>
    <mergeCell ref="E205:F205"/>
    <mergeCell ref="E206:F206"/>
    <mergeCell ref="E207:F207"/>
    <mergeCell ref="E235:F235"/>
    <mergeCell ref="D229:F229"/>
    <mergeCell ref="D230:F230"/>
    <mergeCell ref="D231:F231"/>
    <mergeCell ref="D232:F232"/>
    <mergeCell ref="D228:F228"/>
    <mergeCell ref="E214:F214"/>
    <mergeCell ref="D218:F218"/>
    <mergeCell ref="D219:F219"/>
    <mergeCell ref="D220:F220"/>
    <mergeCell ref="D221:F221"/>
    <mergeCell ref="D233:F233"/>
    <mergeCell ref="D222:F222"/>
    <mergeCell ref="D223:F223"/>
    <mergeCell ref="D224:F224"/>
    <mergeCell ref="D225:F225"/>
    <mergeCell ref="D226:F226"/>
    <mergeCell ref="D227:F227"/>
    <mergeCell ref="E245:F245"/>
    <mergeCell ref="E246:F246"/>
    <mergeCell ref="E247:F247"/>
    <mergeCell ref="E249:F249"/>
    <mergeCell ref="E250:F250"/>
    <mergeCell ref="E252:F252"/>
    <mergeCell ref="E237:F237"/>
    <mergeCell ref="E239:F239"/>
    <mergeCell ref="E240:F240"/>
    <mergeCell ref="E241:F241"/>
    <mergeCell ref="E242:F242"/>
    <mergeCell ref="E243:F243"/>
    <mergeCell ref="E260:F260"/>
    <mergeCell ref="E261:F261"/>
    <mergeCell ref="E262:F262"/>
    <mergeCell ref="E263:F263"/>
    <mergeCell ref="E264:F264"/>
    <mergeCell ref="E265:F265"/>
    <mergeCell ref="E254:F254"/>
    <mergeCell ref="E255:F255"/>
    <mergeCell ref="E256:F256"/>
    <mergeCell ref="E257:F257"/>
    <mergeCell ref="E258:F258"/>
    <mergeCell ref="E259:F259"/>
    <mergeCell ref="E272:F272"/>
    <mergeCell ref="E273:F273"/>
    <mergeCell ref="E274:F274"/>
    <mergeCell ref="E275:F275"/>
    <mergeCell ref="E276:F276"/>
    <mergeCell ref="E277:F277"/>
    <mergeCell ref="E266:F266"/>
    <mergeCell ref="E267:F267"/>
    <mergeCell ref="E268:F268"/>
    <mergeCell ref="E269:F269"/>
    <mergeCell ref="E270:F270"/>
    <mergeCell ref="E271:F271"/>
    <mergeCell ref="E284:F284"/>
    <mergeCell ref="E285:F285"/>
    <mergeCell ref="E286:F286"/>
    <mergeCell ref="E287:F287"/>
    <mergeCell ref="E288:F288"/>
    <mergeCell ref="E289:F289"/>
    <mergeCell ref="E278:F278"/>
    <mergeCell ref="E279:F279"/>
    <mergeCell ref="E280:F280"/>
    <mergeCell ref="E281:F281"/>
    <mergeCell ref="E282:F282"/>
    <mergeCell ref="E283:F283"/>
    <mergeCell ref="E299:F299"/>
    <mergeCell ref="E300:F300"/>
    <mergeCell ref="E301:F301"/>
    <mergeCell ref="E290:F290"/>
    <mergeCell ref="E291:F291"/>
    <mergeCell ref="E292:F292"/>
    <mergeCell ref="E293:F293"/>
    <mergeCell ref="E294:F294"/>
    <mergeCell ref="E295:F295"/>
    <mergeCell ref="E296:F296"/>
    <mergeCell ref="E297:F297"/>
    <mergeCell ref="E298:F298"/>
    <mergeCell ref="E330:F330"/>
    <mergeCell ref="E332:F332"/>
    <mergeCell ref="E334:F334"/>
    <mergeCell ref="E335:F335"/>
    <mergeCell ref="E319:F319"/>
    <mergeCell ref="E320:F320"/>
    <mergeCell ref="E321:F321"/>
    <mergeCell ref="E322:F322"/>
    <mergeCell ref="E324:F324"/>
    <mergeCell ref="E325:F325"/>
    <mergeCell ref="E327:F327"/>
    <mergeCell ref="E329:F329"/>
    <mergeCell ref="E309:F309"/>
    <mergeCell ref="E310:F310"/>
    <mergeCell ref="E312:F312"/>
    <mergeCell ref="E314:F314"/>
    <mergeCell ref="E316:F316"/>
    <mergeCell ref="E318:F318"/>
    <mergeCell ref="E302:F302"/>
    <mergeCell ref="E304:F304"/>
    <mergeCell ref="E305:F305"/>
    <mergeCell ref="E306:F306"/>
    <mergeCell ref="E307:F307"/>
    <mergeCell ref="E308:F308"/>
  </mergeCells>
  <conditionalFormatting sqref="I48">
    <cfRule type="expression" dxfId="129" priority="42">
      <formula>K48=2</formula>
    </cfRule>
  </conditionalFormatting>
  <conditionalFormatting sqref="I49:I59">
    <cfRule type="expression" dxfId="128" priority="41">
      <formula>K49=2</formula>
    </cfRule>
  </conditionalFormatting>
  <conditionalFormatting sqref="I62:I68">
    <cfRule type="expression" dxfId="127" priority="40">
      <formula>K62=2</formula>
    </cfRule>
  </conditionalFormatting>
  <conditionalFormatting sqref="I70">
    <cfRule type="expression" dxfId="126" priority="39">
      <formula>K70=2</formula>
    </cfRule>
  </conditionalFormatting>
  <conditionalFormatting sqref="I72:I75">
    <cfRule type="expression" dxfId="125" priority="38">
      <formula>K72=2</formula>
    </cfRule>
  </conditionalFormatting>
  <conditionalFormatting sqref="I77">
    <cfRule type="expression" dxfId="124" priority="37">
      <formula>K77=2</formula>
    </cfRule>
  </conditionalFormatting>
  <conditionalFormatting sqref="I79:I81">
    <cfRule type="expression" dxfId="123" priority="36">
      <formula>K79=2</formula>
    </cfRule>
  </conditionalFormatting>
  <conditionalFormatting sqref="I83:I108">
    <cfRule type="expression" dxfId="122" priority="35">
      <formula>K83=2</formula>
    </cfRule>
  </conditionalFormatting>
  <conditionalFormatting sqref="I110:I117">
    <cfRule type="expression" dxfId="121" priority="34">
      <formula>K110=2</formula>
    </cfRule>
  </conditionalFormatting>
  <conditionalFormatting sqref="I119:I123">
    <cfRule type="expression" dxfId="120" priority="33">
      <formula>K119=2</formula>
    </cfRule>
  </conditionalFormatting>
  <conditionalFormatting sqref="I125">
    <cfRule type="expression" dxfId="119" priority="32">
      <formula>K125=2</formula>
    </cfRule>
  </conditionalFormatting>
  <conditionalFormatting sqref="I127">
    <cfRule type="expression" dxfId="118" priority="31">
      <formula>K127=2</formula>
    </cfRule>
  </conditionalFormatting>
  <conditionalFormatting sqref="I129:I131">
    <cfRule type="expression" dxfId="117" priority="30">
      <formula>K129=2</formula>
    </cfRule>
  </conditionalFormatting>
  <conditionalFormatting sqref="I133">
    <cfRule type="expression" dxfId="116" priority="29">
      <formula>K133=2</formula>
    </cfRule>
  </conditionalFormatting>
  <conditionalFormatting sqref="I135:I145">
    <cfRule type="expression" dxfId="115" priority="28">
      <formula>K135=2</formula>
    </cfRule>
  </conditionalFormatting>
  <conditionalFormatting sqref="I147:I150">
    <cfRule type="expression" dxfId="114" priority="27">
      <formula>K147=2</formula>
    </cfRule>
  </conditionalFormatting>
  <conditionalFormatting sqref="I152">
    <cfRule type="expression" dxfId="113" priority="26">
      <formula>K152=2</formula>
    </cfRule>
  </conditionalFormatting>
  <conditionalFormatting sqref="I154">
    <cfRule type="expression" dxfId="112" priority="25">
      <formula>K154=2</formula>
    </cfRule>
  </conditionalFormatting>
  <conditionalFormatting sqref="I156:I169">
    <cfRule type="expression" dxfId="111" priority="24">
      <formula>K156=2</formula>
    </cfRule>
  </conditionalFormatting>
  <conditionalFormatting sqref="I171">
    <cfRule type="expression" dxfId="110" priority="23">
      <formula>K171=2</formula>
    </cfRule>
  </conditionalFormatting>
  <conditionalFormatting sqref="I174:I178">
    <cfRule type="expression" dxfId="109" priority="22">
      <formula>K174=2</formula>
    </cfRule>
  </conditionalFormatting>
  <conditionalFormatting sqref="I180:I186">
    <cfRule type="expression" dxfId="108" priority="21">
      <formula>K180=2</formula>
    </cfRule>
  </conditionalFormatting>
  <conditionalFormatting sqref="I188:I189">
    <cfRule type="expression" dxfId="107" priority="20">
      <formula>K188=2</formula>
    </cfRule>
  </conditionalFormatting>
  <conditionalFormatting sqref="I191:I214">
    <cfRule type="expression" dxfId="106" priority="19">
      <formula>K191=2</formula>
    </cfRule>
  </conditionalFormatting>
  <conditionalFormatting sqref="I237">
    <cfRule type="expression" dxfId="105" priority="18">
      <formula>K237=2</formula>
    </cfRule>
  </conditionalFormatting>
  <conditionalFormatting sqref="I239:I243">
    <cfRule type="expression" dxfId="104" priority="17">
      <formula>K239=2</formula>
    </cfRule>
  </conditionalFormatting>
  <conditionalFormatting sqref="I245:I247">
    <cfRule type="expression" dxfId="103" priority="16">
      <formula>K245=2</formula>
    </cfRule>
  </conditionalFormatting>
  <conditionalFormatting sqref="I249:I250">
    <cfRule type="expression" dxfId="102" priority="15">
      <formula>K249=2</formula>
    </cfRule>
  </conditionalFormatting>
  <conditionalFormatting sqref="I252">
    <cfRule type="expression" dxfId="101" priority="14">
      <formula>K252=2</formula>
    </cfRule>
  </conditionalFormatting>
  <conditionalFormatting sqref="I254:I302">
    <cfRule type="expression" dxfId="100" priority="13">
      <formula>K254=2</formula>
    </cfRule>
  </conditionalFormatting>
  <conditionalFormatting sqref="I304:I310">
    <cfRule type="expression" dxfId="99" priority="12">
      <formula>K304=2</formula>
    </cfRule>
  </conditionalFormatting>
  <conditionalFormatting sqref="I312">
    <cfRule type="expression" dxfId="98" priority="11">
      <formula>K312=2</formula>
    </cfRule>
  </conditionalFormatting>
  <conditionalFormatting sqref="I314">
    <cfRule type="expression" dxfId="97" priority="10">
      <formula>K314=2</formula>
    </cfRule>
  </conditionalFormatting>
  <conditionalFormatting sqref="I316">
    <cfRule type="expression" dxfId="96" priority="9">
      <formula>K316=2</formula>
    </cfRule>
  </conditionalFormatting>
  <conditionalFormatting sqref="I318:I322">
    <cfRule type="expression" dxfId="95" priority="8">
      <formula>K318=2</formula>
    </cfRule>
  </conditionalFormatting>
  <conditionalFormatting sqref="I324:I325">
    <cfRule type="expression" dxfId="94" priority="7">
      <formula>K324=2</formula>
    </cfRule>
  </conditionalFormatting>
  <conditionalFormatting sqref="I327">
    <cfRule type="expression" dxfId="93" priority="6">
      <formula>K327=2</formula>
    </cfRule>
  </conditionalFormatting>
  <conditionalFormatting sqref="I329:I330">
    <cfRule type="expression" dxfId="92" priority="5">
      <formula>K329=2</formula>
    </cfRule>
  </conditionalFormatting>
  <conditionalFormatting sqref="I334:I335">
    <cfRule type="expression" dxfId="91" priority="4">
      <formula>K334=2</formula>
    </cfRule>
  </conditionalFormatting>
  <conditionalFormatting sqref="I332">
    <cfRule type="expression" dxfId="90" priority="3">
      <formula>K332=2</formula>
    </cfRule>
  </conditionalFormatting>
  <conditionalFormatting sqref="I60">
    <cfRule type="expression" dxfId="89" priority="2">
      <formula>K60=2</formula>
    </cfRule>
  </conditionalFormatting>
  <conditionalFormatting sqref="I172">
    <cfRule type="expression" dxfId="88" priority="1">
      <formula>K172=2</formula>
    </cfRule>
  </conditionalFormatting>
  <dataValidations count="2">
    <dataValidation allowBlank="1" showInputMessage="1" showErrorMessage="1" promptTitle="Correo electrónico" prompt="Por favor digite el correo electrónico de su organización. No el de uso personal." sqref="F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000-000000000000}"/>
    <dataValidation type="textLength" operator="lessThan" allowBlank="1" showErrorMessage="1" promptTitle="Justificación" prompt="Si su voto es &quot;En desacuerdo&quot;, por favor explique las razones su votación._x000a_Maximo 250 caracteres" sqref="I1:I1048576" xr:uid="{00000000-0002-0000-0000-000001000000}">
      <formula1>250</formula1>
    </dataValidation>
  </dataValidations>
  <hyperlinks>
    <hyperlink ref="I15" location="ANULACIÓN" display="ANULACIÓN" xr:uid="{00000000-0004-0000-0000-000000000000}"/>
    <hyperlink ref="D23" location="AN_GENERALIDADES." display="01-GENERALIDADES. TERMINOLOGIA. NORMALIZACION. DOCUMENTACION" xr:uid="{00000000-0004-0000-0000-000001000000}"/>
    <hyperlink ref="D24" location="AN_METROLOGÍA" display="17-METROLOGÍA Y MEDICIONES" xr:uid="{00000000-0004-0000-0000-000002000000}"/>
    <hyperlink ref="D25" location="AN_SISTEMAS" display="21-SISTEMAS Y COMPONENTES MECÁNICOS DE USO GENERAL" xr:uid="{00000000-0004-0000-0000-000003000000}"/>
    <hyperlink ref="D26" location="AN_FLUÍDOS" display="23-FLUÍDOS Y COMPONENTES PARA USO GENERAL" xr:uid="{00000000-0004-0000-0000-000004000000}"/>
    <hyperlink ref="D27" location="AN_INGENIERÍA_INDUSTRIAL" display="25-INGENIERÍA INDUSTRIAL" xr:uid="{00000000-0004-0000-0000-000005000000}"/>
    <hyperlink ref="D28" location="AN_INGENIERÍA" display="27-INGENIERÍA DE LA ENERGÍA Y TRANSFERENCIA DE CALOR" xr:uid="{00000000-0004-0000-0000-000006000000}"/>
    <hyperlink ref="D29" location="AN_INGENIERÍA_ELÉCTRICA" display="29-INGENIERÍA ELÉCTRICA" xr:uid="{00000000-0004-0000-0000-000007000000}"/>
    <hyperlink ref="D30" location="AN_TELECOMUNICACIONES" display="33-TELECOMUNICACIONES" xr:uid="{00000000-0004-0000-0000-000008000000}"/>
    <hyperlink ref="D31" location="AN_TECNOLOGÍA_DE_LA_INFORMACIÓN" display="35-TECNOLOGÍA DE LA INFORMACIÓN. EQUIPOS DE OFICINA" xr:uid="{00000000-0004-0000-0000-000009000000}"/>
    <hyperlink ref="D32" location="AN_TECNOLOGÍA_DE_LA_IMAGEN" display="37-TECNOLOGÍA DE LA IMAGEN" xr:uid="{00000000-0004-0000-0000-00000A000000}"/>
    <hyperlink ref="D33" location="AN_EQUIPO_PARA_EL_MANEJO_DE_MATERIALES" display="53-EQUIPO PARA EL MANEJO DE MATERIALES" xr:uid="{00000000-0004-0000-0000-00000B000000}"/>
    <hyperlink ref="D34" location="AN_EMPAQUE_Y_DISTRIBUCIÓN_DE_BIENES" display="55-EMPAQUE Y DISTRIBUCIÓN DE BIENES" xr:uid="{00000000-0004-0000-0000-00000C000000}"/>
    <hyperlink ref="D35" location="AN_AGRICULTURA" display="65-AGRICULTURA" xr:uid="{00000000-0004-0000-0000-00000D000000}"/>
    <hyperlink ref="D36" location="AN_TECNOLOGÍA_DE_ALIMENTOS" display="67-TECNOLOGÍA DE ALIMENTOS" xr:uid="{00000000-0004-0000-0000-00000E000000}"/>
    <hyperlink ref="D37" location="AN1_TECNOLOGÍA_QUÍMICA" display="71-TECNOLOGÍA QUÍMICA" xr:uid="{00000000-0004-0000-0000-00000F000000}"/>
    <hyperlink ref="D38" location="AN_MINERÍA_Y_MINERALES" display="73-MINERÍA Y MINERALES" xr:uid="{00000000-0004-0000-0000-000010000000}"/>
    <hyperlink ref="D39" location="AN_PETRÓLEO_Y_TECNOLOGÍAS_RELACIONADAS" display="75-PETRÓLEO Y TECNOLOGÍAS RELACIONADAS" xr:uid="{00000000-0004-0000-0000-000011000000}"/>
    <hyperlink ref="D40" location="AN_METALURGIA" display="77-METALURGIA" xr:uid="{00000000-0004-0000-0000-000012000000}"/>
    <hyperlink ref="D41" location="AN_TECNOLOGÍA_DE_LA_MADERA" display="79-TECNOLOGÍA DE LA MADERA" xr:uid="{00000000-0004-0000-0000-000013000000}"/>
    <hyperlink ref="D42" location="AN_INDUSTRIAS_DEL_CAUCHO_Y_DEL_PLÁSTICO" display="83-INDUSTRIAS DEL CAUCHO Y DEL PLÁSTICO" xr:uid="{00000000-0004-0000-0000-000014000000}"/>
    <hyperlink ref="D43" location="AN_INDUSTRIAS_DE_PINTURA_Y_COLOR" display="87-INDUSTRIAS DE PINTURA Y COLOR" xr:uid="{00000000-0004-0000-0000-000015000000}"/>
    <hyperlink ref="D44" location="AN_MATERIALES_DE_LA_CONSTRUCCIÓN_Y_EDIFICACIONES" display="91-MATERIALES DE LA CONSTRUCCIÓN Y EDIFICACIONES" xr:uid="{00000000-0004-0000-0000-000016000000}"/>
    <hyperlink ref="D45" location="AN_EQUIPO_DOMÉSTICO_Y_COMERCIAL._ENTRETENIMIENTO._DEPORTES" display="97-EQUIPO DOMÉSTICO Y COMERCIAL. ENTRETENIMIENTO. DEPORTES" xr:uid="{00000000-0004-0000-0000-000017000000}"/>
    <hyperlink ref="I16" location="REAPROBACIÓN" display="REAPROBACIÓN" xr:uid="{00000000-0004-0000-0000-000018000000}"/>
    <hyperlink ref="D218" location="RA_TECNOLOGÍA_DEL_CUIDADO_DE_LA_SALUD" display="11-TECNOLOGÍA DEL CUIDADO DE LA SALUD" xr:uid="{00000000-0004-0000-0000-000019000000}"/>
    <hyperlink ref="D219" location="RA_METROLOGÍA_Y_MEDICIONES" display="17-METROLOGÍA Y MEDICIONES" xr:uid="{00000000-0004-0000-0000-00001A000000}"/>
    <hyperlink ref="D220" location="RA_FLUÍDOS_Y_COMPONENTES_PARA_USO_GENERAL" display="23-FLUÍDOS Y COMPONENTES PARA USO GENERAL" xr:uid="{00000000-0004-0000-0000-00001B000000}"/>
    <hyperlink ref="D221" location="RA_INGENIERÍA_INDUSTRIAL" display="25-INGENIERÍA INDUSTRIAL" xr:uid="{00000000-0004-0000-0000-00001C000000}"/>
    <hyperlink ref="D222" location="RA_INGENIERÍA_DE_LA_ENERGÍA_Y_TRANSFERENCIA_DE_CALOR" display="27-INGENIERÍA DE LA ENERGÍA Y TRANSFERENCIA DE CALOR" xr:uid="{00000000-0004-0000-0000-00001D000000}"/>
    <hyperlink ref="D223" location="RA_INGENIERÍA_ELÉCTRICA" display="29-INGENIERÍA ELÉCTRICA" xr:uid="{00000000-0004-0000-0000-00001E000000}"/>
    <hyperlink ref="D224" location="RA_TELECOMUNICACIONES" display="33-TELECOMUNICACIONES" xr:uid="{00000000-0004-0000-0000-00001F000000}"/>
    <hyperlink ref="D225" location="RA_EMPAQUE_Y_DISTRIBUCIÓN_DE_BIENES" display="55-EMPAQUE Y DISTRIBUCIÓN DE BIENES" xr:uid="{00000000-0004-0000-0000-000020000000}"/>
    <hyperlink ref="D226" location="RA_TECNOLOGÍA_DE_ALIMENTOS" display="67-TECNOLOGÍA DE ALIMENTOS" xr:uid="{00000000-0004-0000-0000-000021000000}"/>
    <hyperlink ref="D227" location="RA_MINERÍA_Y_MINERALES" display="73-MINERÍA Y MINERALES" xr:uid="{00000000-0004-0000-0000-000022000000}"/>
    <hyperlink ref="D228" location="RA_METALURGIA" display="77-METALURGIA" xr:uid="{00000000-0004-0000-0000-000023000000}"/>
    <hyperlink ref="D229" location="RA_TECNOLOGÍA_DEL_PAPEL" display="85-TECNOLOGÍA DEL PAPEL" xr:uid="{00000000-0004-0000-0000-000024000000}"/>
    <hyperlink ref="D230" location="RA_INDUSTRIAS_DE_PINTURA_Y_COLOR" display="87-INDUSTRIAS DE PINTURA Y COLOR" xr:uid="{00000000-0004-0000-0000-000025000000}"/>
    <hyperlink ref="D231" location="RA_MATERIALES_DE_LA_CONSTRUCCIÓN_Y_EDIFICACIONES" display="91-MATERIALES DE LA CONSTRUCCIÓN Y EDIFICACIONES" xr:uid="{00000000-0004-0000-0000-000026000000}"/>
    <hyperlink ref="D232" location="RA_INGENIERÍA_CIVIL" display="93-INGENIERÍA CIVIL" xr:uid="{00000000-0004-0000-0000-000027000000}"/>
    <hyperlink ref="D233" location="RA_EQUIPO_DOMÉSTICO_Y_COMERCIAL._ENTRETENIMIENTO._DEPORTES" display="97-EQUIPO DOMÉSTICO Y COMERCIAL. ENTRETENIMIENTO. DEPORTES" xr:uid="{00000000-0004-0000-0000-00002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O40"/>
  <sheetViews>
    <sheetView showGridLines="0" showRowColHeaders="0" tabSelected="1" zoomScale="110" zoomScaleNormal="110" workbookViewId="0"/>
  </sheetViews>
  <sheetFormatPr baseColWidth="10" defaultRowHeight="16.5" x14ac:dyDescent="0.3"/>
  <cols>
    <col min="1" max="1" width="2.7109375" style="3" customWidth="1"/>
    <col min="2" max="7" width="11.42578125" style="3"/>
    <col min="8" max="8" width="4.7109375" style="3" customWidth="1"/>
    <col min="9" max="16384" width="11.42578125" style="3"/>
  </cols>
  <sheetData>
    <row r="1" spans="2:15" x14ac:dyDescent="0.3">
      <c r="B1" s="209"/>
      <c r="C1" s="209"/>
      <c r="D1" s="209"/>
      <c r="E1" s="209"/>
      <c r="F1" s="209"/>
      <c r="G1" s="209"/>
      <c r="I1" s="209"/>
      <c r="J1" s="209"/>
      <c r="K1" s="209"/>
      <c r="L1" s="209"/>
      <c r="M1" s="209"/>
      <c r="N1" s="209"/>
    </row>
    <row r="2" spans="2:15" x14ac:dyDescent="0.3">
      <c r="B2" s="97"/>
      <c r="C2" s="97"/>
      <c r="D2" s="97"/>
      <c r="E2" s="97"/>
      <c r="F2" s="97"/>
      <c r="G2" s="97"/>
      <c r="I2" s="98"/>
      <c r="J2" s="98"/>
      <c r="K2" s="98"/>
      <c r="L2" s="98"/>
      <c r="M2" s="98"/>
      <c r="N2" s="98"/>
    </row>
    <row r="3" spans="2:15" x14ac:dyDescent="0.3">
      <c r="B3" s="97"/>
      <c r="C3" s="97"/>
      <c r="D3" s="97"/>
      <c r="E3" s="97"/>
      <c r="F3" s="97"/>
      <c r="G3" s="97"/>
      <c r="I3" s="98"/>
      <c r="J3" s="98"/>
      <c r="K3" s="98"/>
      <c r="L3" s="98"/>
      <c r="M3" s="98"/>
      <c r="N3" s="98"/>
    </row>
    <row r="4" spans="2:15" x14ac:dyDescent="0.3">
      <c r="B4" s="97"/>
      <c r="C4" s="97"/>
      <c r="D4" s="97"/>
      <c r="E4" s="97"/>
      <c r="F4" s="97"/>
      <c r="G4" s="97"/>
      <c r="I4" s="98"/>
      <c r="J4" s="98"/>
      <c r="K4" s="98"/>
      <c r="L4" s="98"/>
      <c r="M4" s="98"/>
      <c r="N4" s="98"/>
    </row>
    <row r="5" spans="2:15" x14ac:dyDescent="0.3">
      <c r="B5" s="97"/>
      <c r="C5" s="97"/>
      <c r="D5" s="97"/>
      <c r="E5" s="97"/>
      <c r="F5" s="97"/>
      <c r="G5" s="97"/>
      <c r="I5" s="98"/>
      <c r="J5" s="98"/>
      <c r="K5" s="98"/>
      <c r="L5" s="98"/>
      <c r="M5" s="98"/>
      <c r="N5" s="98"/>
    </row>
    <row r="6" spans="2:15" x14ac:dyDescent="0.3">
      <c r="B6" s="97"/>
      <c r="C6" s="97"/>
      <c r="D6" s="97"/>
      <c r="E6" s="97"/>
      <c r="F6" s="97"/>
      <c r="G6" s="97"/>
      <c r="I6" s="98"/>
      <c r="J6" s="98"/>
      <c r="K6" s="98"/>
      <c r="L6" s="98"/>
      <c r="M6" s="98"/>
      <c r="N6" s="98"/>
    </row>
    <row r="7" spans="2:15" x14ac:dyDescent="0.3">
      <c r="B7" s="97"/>
      <c r="C7" s="97"/>
      <c r="D7" s="97"/>
      <c r="E7" s="97"/>
      <c r="F7" s="97"/>
      <c r="G7" s="97"/>
      <c r="I7" s="98"/>
      <c r="J7" s="98"/>
      <c r="K7" s="98"/>
      <c r="L7" s="98"/>
      <c r="M7" s="98"/>
      <c r="N7" s="98"/>
    </row>
    <row r="8" spans="2:15" x14ac:dyDescent="0.3">
      <c r="B8" s="97"/>
      <c r="C8" s="97"/>
      <c r="D8" s="97"/>
      <c r="E8" s="97"/>
      <c r="F8" s="97"/>
      <c r="G8" s="97"/>
      <c r="I8" s="98"/>
      <c r="J8" s="98"/>
      <c r="K8" s="98"/>
      <c r="L8" s="98"/>
      <c r="M8" s="98"/>
      <c r="N8" s="98"/>
    </row>
    <row r="9" spans="2:15" x14ac:dyDescent="0.3">
      <c r="B9" s="97"/>
      <c r="C9" s="97"/>
      <c r="D9" s="97"/>
      <c r="E9" s="97"/>
      <c r="F9" s="97"/>
      <c r="G9" s="97"/>
      <c r="I9" s="98"/>
      <c r="J9" s="98"/>
      <c r="K9" s="98"/>
      <c r="L9" s="98"/>
      <c r="M9" s="98"/>
      <c r="N9" s="98"/>
    </row>
    <row r="10" spans="2:15" x14ac:dyDescent="0.3">
      <c r="B10" s="97"/>
      <c r="C10" s="97"/>
      <c r="D10" s="97"/>
      <c r="E10" s="97"/>
      <c r="F10" s="97"/>
      <c r="G10" s="97"/>
      <c r="I10" s="98"/>
      <c r="J10" s="98"/>
      <c r="K10" s="98"/>
      <c r="L10" s="98"/>
      <c r="M10" s="98"/>
      <c r="N10" s="98"/>
    </row>
    <row r="11" spans="2:15" x14ac:dyDescent="0.3">
      <c r="B11" s="97"/>
      <c r="C11" s="97"/>
      <c r="D11" s="97"/>
      <c r="E11" s="97"/>
      <c r="F11" s="97"/>
      <c r="G11" s="97"/>
      <c r="I11" s="98"/>
      <c r="J11" s="98"/>
      <c r="K11" s="98"/>
      <c r="L11" s="98"/>
      <c r="M11" s="98"/>
      <c r="N11" s="98"/>
    </row>
    <row r="12" spans="2:15" x14ac:dyDescent="0.3">
      <c r="B12" s="210" t="s">
        <v>504</v>
      </c>
      <c r="C12" s="210"/>
      <c r="D12" s="210"/>
      <c r="E12" s="210"/>
      <c r="F12" s="210"/>
      <c r="G12" s="210"/>
      <c r="I12" s="211" t="s">
        <v>505</v>
      </c>
      <c r="J12" s="211"/>
      <c r="K12" s="211"/>
      <c r="L12" s="211"/>
      <c r="M12" s="211"/>
      <c r="N12" s="211"/>
    </row>
    <row r="13" spans="2:15" x14ac:dyDescent="0.3">
      <c r="B13" s="210"/>
      <c r="C13" s="210"/>
      <c r="D13" s="210"/>
      <c r="E13" s="210"/>
      <c r="F13" s="210"/>
      <c r="G13" s="210"/>
      <c r="I13" s="211"/>
      <c r="J13" s="211"/>
      <c r="K13" s="211"/>
      <c r="L13" s="211"/>
      <c r="M13" s="211"/>
      <c r="N13" s="211"/>
    </row>
    <row r="14" spans="2:15" x14ac:dyDescent="0.3">
      <c r="B14" s="209"/>
      <c r="C14" s="209"/>
      <c r="D14" s="209"/>
      <c r="E14" s="209"/>
      <c r="F14" s="209"/>
      <c r="G14" s="209"/>
      <c r="O14" s="3" t="s">
        <v>490</v>
      </c>
    </row>
    <row r="15" spans="2:15" x14ac:dyDescent="0.3">
      <c r="B15" s="99"/>
      <c r="C15" s="99"/>
      <c r="D15" s="99"/>
      <c r="E15" s="99"/>
      <c r="F15" s="99"/>
      <c r="G15" s="99"/>
      <c r="I15" s="99"/>
      <c r="J15" s="99"/>
      <c r="K15" s="99"/>
      <c r="L15" s="99"/>
      <c r="M15" s="99"/>
      <c r="N15" s="99"/>
    </row>
    <row r="16" spans="2:15" x14ac:dyDescent="0.3">
      <c r="B16" s="99"/>
      <c r="C16" s="99"/>
      <c r="D16" s="99"/>
      <c r="E16" s="99"/>
      <c r="F16" s="99"/>
      <c r="G16" s="99"/>
      <c r="I16" s="212"/>
      <c r="J16" s="212"/>
      <c r="K16" s="212"/>
      <c r="L16" s="212"/>
      <c r="M16" s="212"/>
      <c r="N16" s="212"/>
    </row>
    <row r="17" spans="2:14" x14ac:dyDescent="0.3">
      <c r="B17" s="213" t="s">
        <v>509</v>
      </c>
      <c r="C17" s="213"/>
      <c r="D17" s="213"/>
      <c r="E17" s="213"/>
      <c r="F17" s="213"/>
      <c r="G17" s="213"/>
      <c r="I17" s="99"/>
      <c r="J17" s="99"/>
      <c r="K17" s="99"/>
      <c r="L17" s="99"/>
      <c r="M17" s="99"/>
      <c r="N17" s="99"/>
    </row>
    <row r="18" spans="2:14" x14ac:dyDescent="0.3">
      <c r="B18" s="213"/>
      <c r="C18" s="213"/>
      <c r="D18" s="213"/>
      <c r="E18" s="213"/>
      <c r="F18" s="213"/>
      <c r="G18" s="213"/>
      <c r="I18" s="99"/>
      <c r="J18" s="99"/>
      <c r="K18" s="99"/>
      <c r="L18" s="99"/>
      <c r="M18" s="99"/>
      <c r="N18" s="99"/>
    </row>
    <row r="19" spans="2:14" x14ac:dyDescent="0.3">
      <c r="B19" s="99"/>
      <c r="C19" s="99"/>
      <c r="D19" s="99"/>
      <c r="E19" s="213" t="s">
        <v>503</v>
      </c>
      <c r="F19" s="213"/>
      <c r="G19" s="213"/>
      <c r="I19" s="99"/>
      <c r="J19" s="99"/>
      <c r="K19" s="99"/>
      <c r="L19" s="99"/>
      <c r="M19" s="99"/>
      <c r="N19" s="99"/>
    </row>
    <row r="20" spans="2:14" x14ac:dyDescent="0.3">
      <c r="B20" s="99"/>
      <c r="C20" s="99"/>
      <c r="D20" s="99"/>
      <c r="E20" s="213"/>
      <c r="F20" s="213"/>
      <c r="G20" s="213"/>
      <c r="I20" s="99"/>
      <c r="J20" s="99"/>
      <c r="K20" s="99"/>
      <c r="L20" s="99"/>
      <c r="M20" s="99"/>
      <c r="N20" s="99"/>
    </row>
    <row r="21" spans="2:14" x14ac:dyDescent="0.3">
      <c r="B21" s="99"/>
      <c r="C21" s="99"/>
      <c r="D21" s="99"/>
      <c r="F21" s="99"/>
      <c r="G21" s="99"/>
      <c r="I21" s="99"/>
      <c r="J21" s="99"/>
      <c r="K21" s="99"/>
      <c r="L21" s="99"/>
      <c r="M21" s="99"/>
      <c r="N21" s="99"/>
    </row>
    <row r="22" spans="2:14" x14ac:dyDescent="0.3">
      <c r="B22" s="99"/>
      <c r="C22" s="99"/>
      <c r="D22" s="99"/>
      <c r="E22" s="100" t="s">
        <v>1015</v>
      </c>
      <c r="F22" s="99"/>
      <c r="G22" s="99"/>
      <c r="I22" s="99"/>
      <c r="J22" s="99"/>
      <c r="K22" s="99"/>
      <c r="L22" s="99"/>
      <c r="M22" s="99"/>
      <c r="N22" s="99"/>
    </row>
    <row r="23" spans="2:14" x14ac:dyDescent="0.3">
      <c r="B23" s="99"/>
      <c r="C23" s="99"/>
      <c r="D23" s="99"/>
      <c r="E23" s="100" t="s">
        <v>1016</v>
      </c>
      <c r="F23" s="99"/>
      <c r="G23" s="99"/>
      <c r="I23" s="214"/>
      <c r="J23" s="214"/>
      <c r="K23" s="214"/>
      <c r="L23" s="99"/>
      <c r="M23" s="99"/>
      <c r="N23" s="99"/>
    </row>
    <row r="24" spans="2:14" x14ac:dyDescent="0.3">
      <c r="B24" s="99"/>
      <c r="C24" s="99"/>
      <c r="D24" s="99"/>
      <c r="E24" s="100" t="s">
        <v>1016</v>
      </c>
      <c r="F24" s="99"/>
      <c r="G24" s="99"/>
      <c r="I24" s="214"/>
      <c r="J24" s="214"/>
      <c r="K24" s="214"/>
      <c r="L24" s="99"/>
      <c r="M24" s="99"/>
      <c r="N24" s="99"/>
    </row>
    <row r="25" spans="2:14" x14ac:dyDescent="0.3">
      <c r="B25" s="102"/>
      <c r="C25" s="102"/>
      <c r="D25" s="102"/>
      <c r="E25" s="101"/>
      <c r="F25" s="99"/>
      <c r="G25" s="99"/>
      <c r="I25" s="214"/>
      <c r="J25" s="214"/>
      <c r="K25" s="214"/>
      <c r="L25" s="99"/>
      <c r="M25" s="99"/>
      <c r="N25" s="99"/>
    </row>
    <row r="26" spans="2:14" x14ac:dyDescent="0.3">
      <c r="B26" s="102"/>
      <c r="C26" s="102"/>
      <c r="D26" s="102"/>
      <c r="E26" s="102"/>
      <c r="F26" s="102"/>
      <c r="G26" s="102"/>
      <c r="I26" s="99"/>
      <c r="J26" s="99"/>
      <c r="K26" s="99"/>
      <c r="L26" s="99"/>
      <c r="M26" s="99"/>
      <c r="N26" s="99"/>
    </row>
    <row r="29" spans="2:14" x14ac:dyDescent="0.3">
      <c r="B29" s="103"/>
      <c r="C29" s="103"/>
      <c r="D29" s="103"/>
      <c r="E29" s="103"/>
      <c r="F29" s="103"/>
      <c r="G29" s="103"/>
    </row>
    <row r="30" spans="2:14" ht="16.5" customHeight="1" x14ac:dyDescent="0.3">
      <c r="B30" s="103"/>
      <c r="C30" s="103"/>
      <c r="D30" s="103"/>
      <c r="E30" s="103"/>
      <c r="F30" s="103"/>
      <c r="G30" s="103"/>
    </row>
    <row r="31" spans="2:14" x14ac:dyDescent="0.3">
      <c r="B31" s="103"/>
      <c r="C31" s="103"/>
      <c r="D31" s="103"/>
      <c r="E31" s="103"/>
      <c r="F31" s="103"/>
      <c r="G31" s="103"/>
    </row>
    <row r="32" spans="2:14" x14ac:dyDescent="0.3">
      <c r="B32" s="103"/>
      <c r="C32" s="103"/>
      <c r="D32" s="103"/>
      <c r="E32" s="103"/>
      <c r="F32" s="103"/>
      <c r="G32" s="103"/>
    </row>
    <row r="33" spans="2:7" x14ac:dyDescent="0.3">
      <c r="B33" s="103"/>
      <c r="C33" s="103"/>
      <c r="D33" s="103"/>
      <c r="E33" s="103"/>
      <c r="F33" s="103"/>
      <c r="G33" s="103"/>
    </row>
    <row r="34" spans="2:7" x14ac:dyDescent="0.3">
      <c r="B34" s="103"/>
      <c r="C34" s="103"/>
      <c r="D34" s="103"/>
      <c r="E34" s="103"/>
      <c r="F34" s="103"/>
      <c r="G34" s="103"/>
    </row>
    <row r="35" spans="2:7" x14ac:dyDescent="0.3">
      <c r="B35" s="103"/>
      <c r="C35" s="103"/>
      <c r="D35" s="103"/>
      <c r="E35" s="103"/>
      <c r="F35" s="103"/>
      <c r="G35" s="103"/>
    </row>
    <row r="36" spans="2:7" x14ac:dyDescent="0.3">
      <c r="B36" s="103"/>
      <c r="C36" s="103"/>
      <c r="D36" s="103"/>
      <c r="E36" s="103"/>
      <c r="F36" s="103"/>
      <c r="G36" s="103"/>
    </row>
    <row r="37" spans="2:7" x14ac:dyDescent="0.3">
      <c r="B37" s="103"/>
      <c r="C37" s="103"/>
      <c r="D37" s="103"/>
      <c r="E37" s="103"/>
      <c r="F37" s="103"/>
      <c r="G37" s="103"/>
    </row>
    <row r="38" spans="2:7" x14ac:dyDescent="0.3">
      <c r="B38" s="103"/>
      <c r="C38" s="103"/>
      <c r="D38" s="103"/>
      <c r="E38" s="103"/>
      <c r="F38" s="103"/>
      <c r="G38" s="103"/>
    </row>
    <row r="39" spans="2:7" x14ac:dyDescent="0.3">
      <c r="B39" s="208" t="s">
        <v>506</v>
      </c>
      <c r="C39" s="208"/>
      <c r="D39" s="208"/>
      <c r="E39" s="208"/>
      <c r="F39" s="208"/>
      <c r="G39" s="208"/>
    </row>
    <row r="40" spans="2:7" x14ac:dyDescent="0.3">
      <c r="B40" s="208"/>
      <c r="C40" s="208"/>
      <c r="D40" s="208"/>
      <c r="E40" s="208"/>
      <c r="F40" s="208"/>
      <c r="G40" s="208"/>
    </row>
  </sheetData>
  <sheetProtection algorithmName="SHA-512" hashValue="wVG536g6OXKxSnWz0GK0y6UBl7L09HJeYrvIXopj94eTauY5CG05eRU+l/lMIed0TJQBCY2BYc5S3gv2rnRf+g==" saltValue="KD/eVG/lmFcxUvHnZmdCeg==" spinCount="100000" sheet="1" objects="1" scenarios="1" selectLockedCells="1"/>
  <mergeCells count="10">
    <mergeCell ref="B39:G40"/>
    <mergeCell ref="B1:G1"/>
    <mergeCell ref="I1:N1"/>
    <mergeCell ref="B12:G13"/>
    <mergeCell ref="I12:N13"/>
    <mergeCell ref="B14:G14"/>
    <mergeCell ref="I16:N16"/>
    <mergeCell ref="B17:G18"/>
    <mergeCell ref="E19:G20"/>
    <mergeCell ref="I23:K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autoPageBreaks="0"/>
  </sheetPr>
  <dimension ref="A1:Q654"/>
  <sheetViews>
    <sheetView showGridLines="0" showRowColHeaders="0" topLeftCell="C1" zoomScaleNormal="100" workbookViewId="0">
      <pane ySplit="19" topLeftCell="A20" activePane="bottomLeft" state="frozen"/>
      <selection activeCell="C1" sqref="C1"/>
      <selection pane="bottomLeft" activeCell="C20" sqref="C20"/>
    </sheetView>
  </sheetViews>
  <sheetFormatPr baseColWidth="10" defaultColWidth="0" defaultRowHeight="16.5" x14ac:dyDescent="0.3"/>
  <cols>
    <col min="1" max="1" width="48.7109375" style="3" hidden="1" customWidth="1"/>
    <col min="2" max="2" width="1.7109375" style="3" hidden="1" customWidth="1"/>
    <col min="3" max="3" width="1.7109375" style="3" customWidth="1"/>
    <col min="4" max="4" width="12.7109375" style="4" customWidth="1"/>
    <col min="5" max="5" width="18.7109375" style="5" customWidth="1"/>
    <col min="6" max="6" width="30.7109375" style="5" customWidth="1"/>
    <col min="7" max="9" width="4.7109375" style="4" customWidth="1"/>
    <col min="10" max="10" width="1.7109375" style="13" customWidth="1"/>
    <col min="11" max="11" width="50.7109375" style="8" customWidth="1"/>
    <col min="12" max="12" width="1.7109375" style="8" customWidth="1"/>
    <col min="13" max="14" width="11.42578125" style="104" hidden="1" customWidth="1"/>
    <col min="15" max="15" width="1.7109375" style="3" customWidth="1"/>
    <col min="16" max="17" width="0" style="3" hidden="1" customWidth="1"/>
    <col min="18" max="16384" width="11.42578125" style="3" hidden="1"/>
  </cols>
  <sheetData>
    <row r="1" spans="4:17" s="33" customFormat="1" ht="8.1" customHeight="1" x14ac:dyDescent="0.3">
      <c r="J1" s="34"/>
      <c r="M1" s="137"/>
      <c r="N1" s="138"/>
    </row>
    <row r="2" spans="4:17" s="33" customFormat="1" ht="3.95" customHeight="1" x14ac:dyDescent="0.3">
      <c r="M2" s="137"/>
      <c r="N2" s="138"/>
    </row>
    <row r="3" spans="4:17" s="33" customFormat="1" ht="15" customHeight="1" x14ac:dyDescent="0.3">
      <c r="D3" s="35" t="s">
        <v>480</v>
      </c>
      <c r="E3" s="36"/>
      <c r="F3" s="36"/>
      <c r="G3" s="62"/>
      <c r="H3" s="62"/>
      <c r="I3" s="62"/>
      <c r="J3" s="62"/>
      <c r="K3" s="223" t="s">
        <v>507</v>
      </c>
      <c r="L3" s="134"/>
      <c r="M3" s="139"/>
      <c r="N3" s="140"/>
    </row>
    <row r="4" spans="4:17" s="33" customFormat="1" ht="47.25" customHeight="1" x14ac:dyDescent="0.3">
      <c r="D4" s="203" t="s">
        <v>508</v>
      </c>
      <c r="E4" s="203"/>
      <c r="F4" s="203"/>
      <c r="G4" s="203"/>
      <c r="H4" s="203"/>
      <c r="I4" s="203"/>
      <c r="J4" s="203"/>
      <c r="K4" s="223"/>
      <c r="L4" s="134"/>
      <c r="M4" s="139" t="s">
        <v>1009</v>
      </c>
      <c r="N4" s="140" t="s">
        <v>1013</v>
      </c>
    </row>
    <row r="5" spans="4:17" s="33" customFormat="1" ht="3.95" customHeight="1" x14ac:dyDescent="0.3">
      <c r="D5" s="37"/>
      <c r="E5" s="38"/>
      <c r="F5" s="38"/>
      <c r="G5" s="204"/>
      <c r="H5" s="204"/>
      <c r="I5" s="204"/>
      <c r="J5" s="204"/>
      <c r="K5" s="204"/>
      <c r="L5" s="134"/>
      <c r="M5" s="139"/>
      <c r="N5" s="140"/>
    </row>
    <row r="6" spans="4:17" s="33" customFormat="1" ht="8.1" customHeight="1" x14ac:dyDescent="0.3">
      <c r="D6" s="39"/>
      <c r="E6" s="39"/>
      <c r="F6" s="39"/>
      <c r="G6" s="39"/>
      <c r="H6" s="39"/>
      <c r="I6" s="39"/>
      <c r="J6" s="39"/>
      <c r="K6" s="39"/>
      <c r="L6" s="39"/>
      <c r="M6" s="141"/>
      <c r="N6" s="142"/>
      <c r="O6" s="39"/>
      <c r="P6" s="39"/>
      <c r="Q6" s="40"/>
    </row>
    <row r="7" spans="4:17" s="33" customFormat="1" x14ac:dyDescent="0.3">
      <c r="D7" s="41" t="s">
        <v>481</v>
      </c>
      <c r="E7" s="41"/>
      <c r="F7" s="41"/>
      <c r="G7" s="41"/>
      <c r="H7" s="41"/>
      <c r="I7" s="41"/>
      <c r="J7" s="41"/>
      <c r="K7" s="41"/>
      <c r="L7" s="41"/>
      <c r="M7" s="143"/>
      <c r="N7" s="144"/>
      <c r="O7" s="41"/>
      <c r="P7" s="41"/>
      <c r="Q7" s="40"/>
    </row>
    <row r="8" spans="4:17" s="42" customFormat="1" ht="3.95" customHeight="1" x14ac:dyDescent="0.3">
      <c r="D8" s="43"/>
      <c r="E8" s="43"/>
      <c r="F8" s="43"/>
      <c r="G8" s="43"/>
      <c r="H8" s="43"/>
      <c r="I8" s="43"/>
      <c r="J8" s="43"/>
      <c r="K8" s="43"/>
      <c r="L8" s="43"/>
      <c r="M8" s="145"/>
      <c r="N8" s="146"/>
      <c r="O8" s="43"/>
      <c r="P8" s="43"/>
      <c r="Q8" s="43"/>
    </row>
    <row r="9" spans="4:17" s="33" customFormat="1" ht="20.100000000000001" customHeight="1" x14ac:dyDescent="0.3">
      <c r="D9" s="56" t="s">
        <v>482</v>
      </c>
      <c r="E9" s="226"/>
      <c r="F9" s="226"/>
      <c r="G9" s="226"/>
      <c r="H9" s="226"/>
      <c r="I9" s="226"/>
      <c r="J9" s="226"/>
      <c r="K9" s="226"/>
      <c r="L9" s="45"/>
      <c r="M9" s="147">
        <f>IF(E9="",1,0)</f>
        <v>1</v>
      </c>
      <c r="N9" s="148"/>
      <c r="O9" s="45"/>
      <c r="P9" s="45"/>
      <c r="Q9" s="45"/>
    </row>
    <row r="10" spans="4:17" s="33" customFormat="1" ht="3.95" customHeight="1" x14ac:dyDescent="0.3">
      <c r="D10" s="56"/>
      <c r="E10" s="44"/>
      <c r="F10" s="44"/>
      <c r="G10" s="46"/>
      <c r="H10" s="46"/>
      <c r="I10" s="46"/>
      <c r="J10" s="149"/>
      <c r="K10" s="149"/>
      <c r="L10" s="149"/>
      <c r="M10" s="150"/>
      <c r="N10" s="151"/>
      <c r="O10" s="149"/>
      <c r="P10" s="149"/>
      <c r="Q10" s="149"/>
    </row>
    <row r="11" spans="4:17" s="33" customFormat="1" ht="20.100000000000001" customHeight="1" x14ac:dyDescent="0.3">
      <c r="D11" s="56" t="s">
        <v>483</v>
      </c>
      <c r="E11" s="226"/>
      <c r="F11" s="226"/>
      <c r="G11" s="226"/>
      <c r="H11" s="226"/>
      <c r="I11" s="226"/>
      <c r="J11" s="226"/>
      <c r="K11" s="226"/>
      <c r="L11" s="45"/>
      <c r="M11" s="147">
        <f>IF(E11="",3,0)</f>
        <v>3</v>
      </c>
      <c r="N11" s="148"/>
      <c r="O11" s="45"/>
      <c r="P11" s="45"/>
    </row>
    <row r="12" spans="4:17" s="33" customFormat="1" ht="3.95" customHeight="1" x14ac:dyDescent="0.3">
      <c r="D12" s="44"/>
      <c r="E12" s="44"/>
      <c r="F12" s="44"/>
      <c r="G12" s="34"/>
      <c r="H12" s="34"/>
      <c r="I12" s="34"/>
      <c r="J12" s="44"/>
      <c r="K12" s="152"/>
      <c r="L12" s="152"/>
      <c r="M12" s="137"/>
      <c r="N12" s="138"/>
      <c r="O12" s="153"/>
      <c r="P12" s="153"/>
      <c r="Q12" s="153"/>
    </row>
    <row r="13" spans="4:17" s="33" customFormat="1" ht="20.100000000000001" customHeight="1" x14ac:dyDescent="0.3">
      <c r="D13" s="57" t="s">
        <v>484</v>
      </c>
      <c r="E13" s="51"/>
      <c r="F13" s="230"/>
      <c r="G13" s="230"/>
      <c r="H13" s="230"/>
      <c r="I13" s="230"/>
      <c r="J13" s="230"/>
      <c r="K13" s="230"/>
      <c r="L13" s="154"/>
      <c r="M13" s="147">
        <f>IF(F13="",5,0)</f>
        <v>5</v>
      </c>
      <c r="N13" s="148"/>
      <c r="Q13" s="153"/>
    </row>
    <row r="14" spans="4:17" s="33" customFormat="1" ht="8.1" customHeight="1" x14ac:dyDescent="0.3">
      <c r="M14" s="137"/>
      <c r="N14" s="138"/>
    </row>
    <row r="15" spans="4:17" s="33" customFormat="1" x14ac:dyDescent="0.3">
      <c r="D15" s="155" t="s">
        <v>1014</v>
      </c>
      <c r="E15" s="156"/>
      <c r="F15" s="156"/>
      <c r="G15" s="155"/>
      <c r="H15" s="155"/>
      <c r="I15" s="155"/>
      <c r="J15" s="157"/>
      <c r="K15" s="225"/>
      <c r="M15" s="137">
        <f>SUM(M9:M13)</f>
        <v>9</v>
      </c>
      <c r="N15" s="138" t="str">
        <f>IF(M15=9,"Por favor digite sus datos generales",IF(M15=1,"Por favor digite el nombre de su organización",IF(M15=3,"Por favor digite su nombre",IF(M15=5,"Por favor digite su correo electrónico institucional",IF(OR(M15=8,M15=4),"Por favor complete sus datos generales","")))))</f>
        <v>Por favor digite sus datos generales</v>
      </c>
    </row>
    <row r="16" spans="4:17" s="33" customFormat="1" x14ac:dyDescent="0.3">
      <c r="D16" s="53"/>
      <c r="E16" s="53"/>
      <c r="F16" s="53"/>
      <c r="G16" s="53"/>
      <c r="H16" s="53"/>
      <c r="I16" s="53"/>
      <c r="J16" s="53"/>
      <c r="K16" s="225"/>
      <c r="L16" s="53"/>
      <c r="M16" s="158"/>
      <c r="N16" s="159"/>
      <c r="O16" s="53"/>
      <c r="P16" s="53"/>
      <c r="Q16" s="53"/>
    </row>
    <row r="17" spans="1:14" s="33" customFormat="1" ht="3.95" customHeight="1" x14ac:dyDescent="0.3">
      <c r="D17" s="155"/>
      <c r="E17" s="155"/>
      <c r="F17" s="155"/>
      <c r="G17" s="155"/>
      <c r="H17" s="155"/>
      <c r="I17" s="155"/>
      <c r="J17" s="155"/>
      <c r="K17" s="160"/>
      <c r="M17" s="137"/>
      <c r="N17" s="138"/>
    </row>
    <row r="18" spans="1:14" s="161" customFormat="1" ht="12.75" x14ac:dyDescent="0.2">
      <c r="C18" s="160"/>
      <c r="D18" s="162"/>
      <c r="E18" s="155"/>
      <c r="F18" s="163"/>
      <c r="G18" s="162"/>
      <c r="H18" s="162"/>
      <c r="I18" s="162"/>
      <c r="J18" s="162"/>
      <c r="K18" s="164"/>
      <c r="M18" s="165"/>
      <c r="N18" s="166"/>
    </row>
    <row r="19" spans="1:14" s="161" customFormat="1" ht="15.95" customHeight="1" x14ac:dyDescent="0.2">
      <c r="A19" s="167" t="s">
        <v>486</v>
      </c>
      <c r="B19" s="168"/>
      <c r="D19" s="169" t="s">
        <v>485</v>
      </c>
      <c r="E19" s="224" t="s">
        <v>486</v>
      </c>
      <c r="F19" s="224"/>
      <c r="G19" s="170"/>
      <c r="H19" s="170"/>
      <c r="I19" s="170"/>
      <c r="J19" s="170"/>
      <c r="K19" s="170"/>
      <c r="L19" s="171"/>
      <c r="M19" s="165"/>
      <c r="N19" s="166"/>
    </row>
    <row r="20" spans="1:14" s="173" customFormat="1" ht="3.95" customHeight="1" x14ac:dyDescent="0.2">
      <c r="A20" s="172"/>
      <c r="B20" s="172"/>
      <c r="D20" s="172"/>
      <c r="E20" s="172"/>
      <c r="F20" s="172"/>
      <c r="G20" s="172"/>
      <c r="H20" s="172"/>
      <c r="I20" s="172"/>
      <c r="J20" s="172"/>
      <c r="K20" s="172"/>
      <c r="L20" s="172"/>
      <c r="M20" s="174"/>
      <c r="N20" s="175"/>
    </row>
    <row r="21" spans="1:14" s="161" customFormat="1" ht="30" customHeight="1" x14ac:dyDescent="0.35">
      <c r="A21" s="176"/>
      <c r="B21" s="176"/>
      <c r="D21" s="177" t="s">
        <v>498</v>
      </c>
      <c r="E21" s="178"/>
      <c r="F21" s="179"/>
      <c r="G21" s="179"/>
      <c r="H21" s="179"/>
      <c r="I21" s="179"/>
      <c r="J21" s="178"/>
      <c r="K21" s="178"/>
      <c r="L21" s="180" t="s">
        <v>490</v>
      </c>
      <c r="M21" s="165"/>
      <c r="N21" s="166" t="str">
        <f t="shared" ref="N21:N24" si="0">IF(M21=2,"Por favor justifique su Concepto","")</f>
        <v/>
      </c>
    </row>
    <row r="22" spans="1:14" s="181" customFormat="1" ht="3.95" customHeight="1" x14ac:dyDescent="0.25">
      <c r="M22" s="182"/>
      <c r="N22" s="183" t="str">
        <f t="shared" si="0"/>
        <v/>
      </c>
    </row>
    <row r="23" spans="1:14" s="181" customFormat="1" ht="24.95" customHeight="1" x14ac:dyDescent="0.25">
      <c r="D23" s="231" t="s">
        <v>510</v>
      </c>
      <c r="E23" s="232"/>
      <c r="F23" s="232"/>
      <c r="G23" s="232"/>
      <c r="H23" s="232"/>
      <c r="I23" s="232"/>
      <c r="J23" s="232"/>
      <c r="K23" s="232"/>
      <c r="L23" s="232"/>
      <c r="M23" s="182"/>
      <c r="N23" s="183"/>
    </row>
    <row r="24" spans="1:14" s="5" customFormat="1" ht="15.95" customHeight="1" x14ac:dyDescent="0.2">
      <c r="A24" s="9"/>
      <c r="B24" s="29"/>
      <c r="D24" s="20" t="s">
        <v>512</v>
      </c>
      <c r="E24" s="21"/>
      <c r="F24" s="21"/>
      <c r="G24" s="21"/>
      <c r="H24" s="21"/>
      <c r="I24" s="21"/>
      <c r="J24" s="21"/>
      <c r="K24" s="27"/>
      <c r="L24" s="58" t="s">
        <v>490</v>
      </c>
      <c r="M24" s="135"/>
      <c r="N24" s="105" t="str">
        <f t="shared" si="0"/>
        <v/>
      </c>
    </row>
    <row r="25" spans="1:14" s="5" customFormat="1" ht="45" customHeight="1" x14ac:dyDescent="0.2">
      <c r="A25" s="28"/>
      <c r="B25" s="29"/>
      <c r="D25" s="184" t="s">
        <v>578</v>
      </c>
      <c r="E25" s="198" t="s">
        <v>579</v>
      </c>
      <c r="F25" s="199"/>
      <c r="G25" s="136" t="s">
        <v>1010</v>
      </c>
      <c r="H25" s="136" t="s">
        <v>1011</v>
      </c>
      <c r="I25" s="136" t="s">
        <v>1012</v>
      </c>
      <c r="J25" s="72" t="s">
        <v>511</v>
      </c>
      <c r="K25" s="70" t="str">
        <f t="shared" ref="K25:K48" si="1">N25</f>
        <v/>
      </c>
      <c r="L25" s="5" t="s">
        <v>490</v>
      </c>
      <c r="M25" s="135" t="str">
        <f>IF(H25="X",2,"")</f>
        <v/>
      </c>
      <c r="N25" s="105" t="str">
        <f>IF(H25="X","Por favor justifique su Concepto","")</f>
        <v/>
      </c>
    </row>
    <row r="26" spans="1:14" s="5" customFormat="1" ht="30" customHeight="1" x14ac:dyDescent="0.2">
      <c r="A26" s="28"/>
      <c r="B26" s="29"/>
      <c r="D26" s="185" t="s">
        <v>581</v>
      </c>
      <c r="E26" s="200" t="s">
        <v>582</v>
      </c>
      <c r="F26" s="201"/>
      <c r="G26" s="136" t="s">
        <v>1010</v>
      </c>
      <c r="H26" s="136" t="s">
        <v>1011</v>
      </c>
      <c r="I26" s="136" t="s">
        <v>1012</v>
      </c>
      <c r="J26" s="72" t="s">
        <v>511</v>
      </c>
      <c r="K26" s="70" t="str">
        <f t="shared" si="1"/>
        <v/>
      </c>
      <c r="L26" s="5" t="s">
        <v>490</v>
      </c>
      <c r="M26" s="135" t="str">
        <f t="shared" ref="M26:M48" si="2">IF(H26="X",2,"")</f>
        <v/>
      </c>
      <c r="N26" s="105" t="str">
        <f t="shared" ref="N26:N48" si="3">IF(H26="X","Por favor justifique su Concepto","")</f>
        <v/>
      </c>
    </row>
    <row r="27" spans="1:14" s="5" customFormat="1" ht="30" customHeight="1" x14ac:dyDescent="0.2">
      <c r="A27" s="28"/>
      <c r="B27" s="29"/>
      <c r="D27" s="184" t="s">
        <v>584</v>
      </c>
      <c r="E27" s="198" t="s">
        <v>585</v>
      </c>
      <c r="F27" s="199"/>
      <c r="G27" s="136" t="s">
        <v>1010</v>
      </c>
      <c r="H27" s="136" t="s">
        <v>1011</v>
      </c>
      <c r="I27" s="136" t="s">
        <v>1012</v>
      </c>
      <c r="J27" s="72" t="s">
        <v>511</v>
      </c>
      <c r="K27" s="70" t="str">
        <f t="shared" si="1"/>
        <v/>
      </c>
      <c r="L27" s="5" t="s">
        <v>490</v>
      </c>
      <c r="M27" s="135" t="str">
        <f t="shared" si="2"/>
        <v/>
      </c>
      <c r="N27" s="105" t="str">
        <f t="shared" si="3"/>
        <v/>
      </c>
    </row>
    <row r="28" spans="1:14" s="5" customFormat="1" ht="20.100000000000001" customHeight="1" x14ac:dyDescent="0.2">
      <c r="A28" s="28"/>
      <c r="B28" s="29"/>
      <c r="D28" s="185" t="s">
        <v>587</v>
      </c>
      <c r="E28" s="200" t="s">
        <v>588</v>
      </c>
      <c r="F28" s="201"/>
      <c r="G28" s="136" t="s">
        <v>1010</v>
      </c>
      <c r="H28" s="136" t="s">
        <v>1011</v>
      </c>
      <c r="I28" s="136" t="s">
        <v>1012</v>
      </c>
      <c r="J28" s="72" t="s">
        <v>511</v>
      </c>
      <c r="K28" s="70" t="str">
        <f t="shared" si="1"/>
        <v/>
      </c>
      <c r="L28" s="5" t="s">
        <v>490</v>
      </c>
      <c r="M28" s="135" t="str">
        <f t="shared" si="2"/>
        <v/>
      </c>
      <c r="N28" s="105" t="str">
        <f t="shared" si="3"/>
        <v/>
      </c>
    </row>
    <row r="29" spans="1:14" s="5" customFormat="1" ht="30" customHeight="1" x14ac:dyDescent="0.2">
      <c r="A29" s="28"/>
      <c r="B29" s="29"/>
      <c r="D29" s="184" t="s">
        <v>590</v>
      </c>
      <c r="E29" s="198" t="s">
        <v>591</v>
      </c>
      <c r="F29" s="199"/>
      <c r="G29" s="136" t="s">
        <v>1010</v>
      </c>
      <c r="H29" s="136" t="s">
        <v>1011</v>
      </c>
      <c r="I29" s="136" t="s">
        <v>1012</v>
      </c>
      <c r="J29" s="72" t="s">
        <v>511</v>
      </c>
      <c r="K29" s="70" t="str">
        <f t="shared" si="1"/>
        <v/>
      </c>
      <c r="L29" s="5" t="s">
        <v>490</v>
      </c>
      <c r="M29" s="135" t="str">
        <f t="shared" si="2"/>
        <v/>
      </c>
      <c r="N29" s="105" t="str">
        <f t="shared" si="3"/>
        <v/>
      </c>
    </row>
    <row r="30" spans="1:14" s="5" customFormat="1" ht="30" customHeight="1" x14ac:dyDescent="0.2">
      <c r="A30" s="28"/>
      <c r="B30" s="29"/>
      <c r="D30" s="185" t="s">
        <v>593</v>
      </c>
      <c r="E30" s="200" t="s">
        <v>594</v>
      </c>
      <c r="F30" s="201"/>
      <c r="G30" s="136" t="s">
        <v>1010</v>
      </c>
      <c r="H30" s="136" t="s">
        <v>1011</v>
      </c>
      <c r="I30" s="136" t="s">
        <v>1012</v>
      </c>
      <c r="J30" s="72" t="s">
        <v>511</v>
      </c>
      <c r="K30" s="70" t="str">
        <f t="shared" si="1"/>
        <v/>
      </c>
      <c r="L30" s="5" t="s">
        <v>490</v>
      </c>
      <c r="M30" s="135" t="str">
        <f t="shared" si="2"/>
        <v/>
      </c>
      <c r="N30" s="105" t="str">
        <f t="shared" si="3"/>
        <v/>
      </c>
    </row>
    <row r="31" spans="1:14" s="5" customFormat="1" ht="45" customHeight="1" x14ac:dyDescent="0.2">
      <c r="A31" s="28"/>
      <c r="B31" s="29"/>
      <c r="D31" s="184" t="s">
        <v>596</v>
      </c>
      <c r="E31" s="198" t="s">
        <v>597</v>
      </c>
      <c r="F31" s="199"/>
      <c r="G31" s="136" t="s">
        <v>1010</v>
      </c>
      <c r="H31" s="136" t="s">
        <v>1011</v>
      </c>
      <c r="I31" s="136" t="s">
        <v>1012</v>
      </c>
      <c r="J31" s="72" t="s">
        <v>511</v>
      </c>
      <c r="K31" s="70" t="str">
        <f t="shared" si="1"/>
        <v/>
      </c>
      <c r="L31" s="5" t="s">
        <v>490</v>
      </c>
      <c r="M31" s="135" t="str">
        <f t="shared" si="2"/>
        <v/>
      </c>
      <c r="N31" s="105" t="str">
        <f t="shared" si="3"/>
        <v/>
      </c>
    </row>
    <row r="32" spans="1:14" s="5" customFormat="1" ht="30" customHeight="1" x14ac:dyDescent="0.2">
      <c r="A32" s="28"/>
      <c r="B32" s="29"/>
      <c r="D32" s="185" t="s">
        <v>599</v>
      </c>
      <c r="E32" s="200" t="s">
        <v>600</v>
      </c>
      <c r="F32" s="201"/>
      <c r="G32" s="136" t="s">
        <v>1010</v>
      </c>
      <c r="H32" s="136" t="s">
        <v>1011</v>
      </c>
      <c r="I32" s="136" t="s">
        <v>1012</v>
      </c>
      <c r="J32" s="72" t="s">
        <v>511</v>
      </c>
      <c r="K32" s="70" t="str">
        <f t="shared" si="1"/>
        <v/>
      </c>
      <c r="L32" s="5" t="s">
        <v>490</v>
      </c>
      <c r="M32" s="135" t="str">
        <f t="shared" si="2"/>
        <v/>
      </c>
      <c r="N32" s="105" t="str">
        <f t="shared" si="3"/>
        <v/>
      </c>
    </row>
    <row r="33" spans="1:14" s="5" customFormat="1" ht="30" customHeight="1" x14ac:dyDescent="0.2">
      <c r="A33" s="28"/>
      <c r="B33" s="29"/>
      <c r="D33" s="184" t="s">
        <v>603</v>
      </c>
      <c r="E33" s="198" t="s">
        <v>604</v>
      </c>
      <c r="F33" s="199"/>
      <c r="G33" s="136" t="s">
        <v>1010</v>
      </c>
      <c r="H33" s="136" t="s">
        <v>1011</v>
      </c>
      <c r="I33" s="136" t="s">
        <v>1012</v>
      </c>
      <c r="J33" s="72" t="s">
        <v>511</v>
      </c>
      <c r="K33" s="70" t="str">
        <f t="shared" si="1"/>
        <v/>
      </c>
      <c r="L33" s="5" t="s">
        <v>490</v>
      </c>
      <c r="M33" s="135" t="str">
        <f t="shared" si="2"/>
        <v/>
      </c>
      <c r="N33" s="105" t="str">
        <f t="shared" si="3"/>
        <v/>
      </c>
    </row>
    <row r="34" spans="1:14" s="5" customFormat="1" ht="20.100000000000001" customHeight="1" x14ac:dyDescent="0.2">
      <c r="A34" s="28"/>
      <c r="B34" s="29"/>
      <c r="D34" s="185" t="s">
        <v>1017</v>
      </c>
      <c r="E34" s="200" t="s">
        <v>1041</v>
      </c>
      <c r="F34" s="201"/>
      <c r="G34" s="136" t="s">
        <v>1010</v>
      </c>
      <c r="H34" s="136" t="s">
        <v>1011</v>
      </c>
      <c r="I34" s="136" t="s">
        <v>1012</v>
      </c>
      <c r="J34" s="72" t="s">
        <v>511</v>
      </c>
      <c r="K34" s="70" t="str">
        <f t="shared" si="1"/>
        <v/>
      </c>
      <c r="L34" s="5" t="s">
        <v>490</v>
      </c>
      <c r="M34" s="135" t="str">
        <f t="shared" si="2"/>
        <v/>
      </c>
      <c r="N34" s="105" t="str">
        <f t="shared" si="3"/>
        <v/>
      </c>
    </row>
    <row r="35" spans="1:14" s="5" customFormat="1" ht="20.100000000000001" customHeight="1" x14ac:dyDescent="0.2">
      <c r="A35" s="28"/>
      <c r="B35" s="29"/>
      <c r="D35" s="184" t="s">
        <v>1018</v>
      </c>
      <c r="E35" s="198" t="s">
        <v>1042</v>
      </c>
      <c r="F35" s="199"/>
      <c r="G35" s="136" t="s">
        <v>1010</v>
      </c>
      <c r="H35" s="136" t="s">
        <v>1011</v>
      </c>
      <c r="I35" s="136" t="s">
        <v>1012</v>
      </c>
      <c r="J35" s="72" t="s">
        <v>511</v>
      </c>
      <c r="K35" s="70" t="str">
        <f t="shared" si="1"/>
        <v/>
      </c>
      <c r="L35" s="5" t="s">
        <v>490</v>
      </c>
      <c r="M35" s="135" t="str">
        <f t="shared" si="2"/>
        <v/>
      </c>
      <c r="N35" s="105" t="str">
        <f t="shared" si="3"/>
        <v/>
      </c>
    </row>
    <row r="36" spans="1:14" s="5" customFormat="1" ht="20.100000000000001" customHeight="1" x14ac:dyDescent="0.2">
      <c r="A36" s="28"/>
      <c r="B36" s="29"/>
      <c r="D36" s="185" t="s">
        <v>1019</v>
      </c>
      <c r="E36" s="200" t="s">
        <v>1043</v>
      </c>
      <c r="F36" s="201"/>
      <c r="G36" s="136" t="s">
        <v>1010</v>
      </c>
      <c r="H36" s="136" t="s">
        <v>1011</v>
      </c>
      <c r="I36" s="136" t="s">
        <v>1012</v>
      </c>
      <c r="J36" s="72" t="s">
        <v>511</v>
      </c>
      <c r="K36" s="70" t="str">
        <f t="shared" si="1"/>
        <v/>
      </c>
      <c r="L36" s="5" t="s">
        <v>490</v>
      </c>
      <c r="M36" s="135" t="str">
        <f t="shared" si="2"/>
        <v/>
      </c>
      <c r="N36" s="105" t="str">
        <f t="shared" si="3"/>
        <v/>
      </c>
    </row>
    <row r="37" spans="1:14" s="5" customFormat="1" ht="20.100000000000001" customHeight="1" x14ac:dyDescent="0.2">
      <c r="A37" s="28"/>
      <c r="B37" s="29"/>
      <c r="D37" s="184" t="s">
        <v>1020</v>
      </c>
      <c r="E37" s="198" t="s">
        <v>1044</v>
      </c>
      <c r="F37" s="199"/>
      <c r="G37" s="136" t="s">
        <v>1010</v>
      </c>
      <c r="H37" s="136" t="s">
        <v>1011</v>
      </c>
      <c r="I37" s="136" t="s">
        <v>1012</v>
      </c>
      <c r="J37" s="72" t="s">
        <v>511</v>
      </c>
      <c r="K37" s="70" t="str">
        <f t="shared" si="1"/>
        <v/>
      </c>
      <c r="L37" s="5" t="s">
        <v>490</v>
      </c>
      <c r="M37" s="135" t="str">
        <f t="shared" si="2"/>
        <v/>
      </c>
      <c r="N37" s="105" t="str">
        <f t="shared" si="3"/>
        <v/>
      </c>
    </row>
    <row r="38" spans="1:14" s="5" customFormat="1" ht="30" customHeight="1" x14ac:dyDescent="0.2">
      <c r="A38" s="28"/>
      <c r="B38" s="29"/>
      <c r="D38" s="185" t="s">
        <v>1021</v>
      </c>
      <c r="E38" s="200" t="s">
        <v>1045</v>
      </c>
      <c r="F38" s="201"/>
      <c r="G38" s="136" t="s">
        <v>1010</v>
      </c>
      <c r="H38" s="136" t="s">
        <v>1011</v>
      </c>
      <c r="I38" s="136" t="s">
        <v>1012</v>
      </c>
      <c r="J38" s="72" t="s">
        <v>511</v>
      </c>
      <c r="K38" s="70" t="str">
        <f t="shared" si="1"/>
        <v/>
      </c>
      <c r="L38" s="5" t="s">
        <v>490</v>
      </c>
      <c r="M38" s="135" t="str">
        <f t="shared" si="2"/>
        <v/>
      </c>
      <c r="N38" s="105" t="str">
        <f t="shared" si="3"/>
        <v/>
      </c>
    </row>
    <row r="39" spans="1:14" s="5" customFormat="1" ht="20.100000000000001" customHeight="1" x14ac:dyDescent="0.2">
      <c r="A39" s="28"/>
      <c r="B39" s="29"/>
      <c r="D39" s="184" t="s">
        <v>1022</v>
      </c>
      <c r="E39" s="198" t="s">
        <v>1046</v>
      </c>
      <c r="F39" s="199"/>
      <c r="G39" s="136" t="s">
        <v>1010</v>
      </c>
      <c r="H39" s="136" t="s">
        <v>1011</v>
      </c>
      <c r="I39" s="136" t="s">
        <v>1012</v>
      </c>
      <c r="J39" s="72" t="s">
        <v>511</v>
      </c>
      <c r="K39" s="70" t="str">
        <f t="shared" si="1"/>
        <v/>
      </c>
      <c r="L39" s="5" t="s">
        <v>490</v>
      </c>
      <c r="M39" s="135" t="str">
        <f t="shared" si="2"/>
        <v/>
      </c>
      <c r="N39" s="105" t="str">
        <f t="shared" si="3"/>
        <v/>
      </c>
    </row>
    <row r="40" spans="1:14" s="5" customFormat="1" ht="20.100000000000001" customHeight="1" x14ac:dyDescent="0.2">
      <c r="A40" s="28"/>
      <c r="B40" s="29"/>
      <c r="D40" s="185" t="s">
        <v>1023</v>
      </c>
      <c r="E40" s="200" t="s">
        <v>1047</v>
      </c>
      <c r="F40" s="201"/>
      <c r="G40" s="136" t="s">
        <v>1010</v>
      </c>
      <c r="H40" s="136" t="s">
        <v>1011</v>
      </c>
      <c r="I40" s="136" t="s">
        <v>1012</v>
      </c>
      <c r="J40" s="72" t="s">
        <v>511</v>
      </c>
      <c r="K40" s="70" t="str">
        <f t="shared" si="1"/>
        <v/>
      </c>
      <c r="L40" s="5" t="s">
        <v>490</v>
      </c>
      <c r="M40" s="135" t="str">
        <f t="shared" si="2"/>
        <v/>
      </c>
      <c r="N40" s="105" t="str">
        <f t="shared" si="3"/>
        <v/>
      </c>
    </row>
    <row r="41" spans="1:14" s="5" customFormat="1" ht="30" customHeight="1" x14ac:dyDescent="0.2">
      <c r="A41" s="28"/>
      <c r="B41" s="29"/>
      <c r="D41" s="184" t="s">
        <v>1024</v>
      </c>
      <c r="E41" s="198" t="s">
        <v>1048</v>
      </c>
      <c r="F41" s="199"/>
      <c r="G41" s="136" t="s">
        <v>1010</v>
      </c>
      <c r="H41" s="136" t="s">
        <v>1011</v>
      </c>
      <c r="I41" s="136" t="s">
        <v>1012</v>
      </c>
      <c r="J41" s="72" t="s">
        <v>511</v>
      </c>
      <c r="K41" s="70" t="str">
        <f t="shared" si="1"/>
        <v/>
      </c>
      <c r="L41" s="5" t="s">
        <v>490</v>
      </c>
      <c r="M41" s="135" t="str">
        <f t="shared" si="2"/>
        <v/>
      </c>
      <c r="N41" s="105" t="str">
        <f t="shared" si="3"/>
        <v/>
      </c>
    </row>
    <row r="42" spans="1:14" s="5" customFormat="1" ht="30" customHeight="1" x14ac:dyDescent="0.2">
      <c r="A42" s="28"/>
      <c r="B42" s="29"/>
      <c r="D42" s="185" t="s">
        <v>1025</v>
      </c>
      <c r="E42" s="200" t="s">
        <v>1049</v>
      </c>
      <c r="F42" s="201"/>
      <c r="G42" s="136" t="s">
        <v>1010</v>
      </c>
      <c r="H42" s="136" t="s">
        <v>1011</v>
      </c>
      <c r="I42" s="136" t="s">
        <v>1012</v>
      </c>
      <c r="J42" s="72" t="s">
        <v>511</v>
      </c>
      <c r="K42" s="70" t="str">
        <f t="shared" si="1"/>
        <v/>
      </c>
      <c r="L42" s="5" t="s">
        <v>490</v>
      </c>
      <c r="M42" s="135" t="str">
        <f t="shared" si="2"/>
        <v/>
      </c>
      <c r="N42" s="105" t="str">
        <f t="shared" si="3"/>
        <v/>
      </c>
    </row>
    <row r="43" spans="1:14" s="5" customFormat="1" ht="20.100000000000001" customHeight="1" x14ac:dyDescent="0.2">
      <c r="A43" s="28"/>
      <c r="B43" s="29"/>
      <c r="D43" s="184" t="s">
        <v>1026</v>
      </c>
      <c r="E43" s="198" t="s">
        <v>1050</v>
      </c>
      <c r="F43" s="199"/>
      <c r="G43" s="136" t="s">
        <v>1010</v>
      </c>
      <c r="H43" s="136" t="s">
        <v>1011</v>
      </c>
      <c r="I43" s="136" t="s">
        <v>1012</v>
      </c>
      <c r="J43" s="72" t="s">
        <v>511</v>
      </c>
      <c r="K43" s="70" t="str">
        <f t="shared" si="1"/>
        <v/>
      </c>
      <c r="L43" s="5" t="s">
        <v>490</v>
      </c>
      <c r="M43" s="135" t="str">
        <f t="shared" si="2"/>
        <v/>
      </c>
      <c r="N43" s="105" t="str">
        <f t="shared" si="3"/>
        <v/>
      </c>
    </row>
    <row r="44" spans="1:14" s="5" customFormat="1" ht="20.100000000000001" customHeight="1" x14ac:dyDescent="0.2">
      <c r="A44" s="28"/>
      <c r="B44" s="29"/>
      <c r="D44" s="185" t="s">
        <v>1027</v>
      </c>
      <c r="E44" s="200" t="s">
        <v>1051</v>
      </c>
      <c r="F44" s="201"/>
      <c r="G44" s="136" t="s">
        <v>1010</v>
      </c>
      <c r="H44" s="136" t="s">
        <v>1011</v>
      </c>
      <c r="I44" s="136" t="s">
        <v>1012</v>
      </c>
      <c r="J44" s="72" t="s">
        <v>511</v>
      </c>
      <c r="K44" s="70" t="str">
        <f t="shared" si="1"/>
        <v/>
      </c>
      <c r="L44" s="5" t="s">
        <v>490</v>
      </c>
      <c r="M44" s="135" t="str">
        <f t="shared" si="2"/>
        <v/>
      </c>
      <c r="N44" s="105" t="str">
        <f t="shared" si="3"/>
        <v/>
      </c>
    </row>
    <row r="45" spans="1:14" s="5" customFormat="1" ht="20.100000000000001" customHeight="1" x14ac:dyDescent="0.2">
      <c r="A45" s="28"/>
      <c r="B45" s="29"/>
      <c r="D45" s="184" t="s">
        <v>1028</v>
      </c>
      <c r="E45" s="198" t="s">
        <v>1052</v>
      </c>
      <c r="F45" s="199"/>
      <c r="G45" s="136" t="s">
        <v>1010</v>
      </c>
      <c r="H45" s="136" t="s">
        <v>1011</v>
      </c>
      <c r="I45" s="136" t="s">
        <v>1012</v>
      </c>
      <c r="J45" s="72" t="s">
        <v>511</v>
      </c>
      <c r="K45" s="70" t="str">
        <f t="shared" si="1"/>
        <v/>
      </c>
      <c r="L45" s="5" t="s">
        <v>490</v>
      </c>
      <c r="M45" s="135" t="str">
        <f t="shared" si="2"/>
        <v/>
      </c>
      <c r="N45" s="105" t="str">
        <f t="shared" si="3"/>
        <v/>
      </c>
    </row>
    <row r="46" spans="1:14" s="5" customFormat="1" ht="30" customHeight="1" x14ac:dyDescent="0.2">
      <c r="A46" s="28"/>
      <c r="B46" s="29"/>
      <c r="D46" s="185" t="s">
        <v>1029</v>
      </c>
      <c r="E46" s="200" t="s">
        <v>1053</v>
      </c>
      <c r="F46" s="201"/>
      <c r="G46" s="136" t="s">
        <v>1010</v>
      </c>
      <c r="H46" s="136" t="s">
        <v>1011</v>
      </c>
      <c r="I46" s="136" t="s">
        <v>1012</v>
      </c>
      <c r="J46" s="72" t="s">
        <v>511</v>
      </c>
      <c r="K46" s="70" t="str">
        <f t="shared" si="1"/>
        <v/>
      </c>
      <c r="L46" s="5" t="s">
        <v>490</v>
      </c>
      <c r="M46" s="135" t="str">
        <f t="shared" si="2"/>
        <v/>
      </c>
      <c r="N46" s="105" t="str">
        <f t="shared" si="3"/>
        <v/>
      </c>
    </row>
    <row r="47" spans="1:14" s="5" customFormat="1" ht="20.100000000000001" customHeight="1" x14ac:dyDescent="0.2">
      <c r="A47" s="28"/>
      <c r="B47" s="29"/>
      <c r="D47" s="184" t="s">
        <v>1030</v>
      </c>
      <c r="E47" s="198" t="s">
        <v>1054</v>
      </c>
      <c r="F47" s="199"/>
      <c r="G47" s="136" t="s">
        <v>1010</v>
      </c>
      <c r="H47" s="136" t="s">
        <v>1011</v>
      </c>
      <c r="I47" s="136" t="s">
        <v>1012</v>
      </c>
      <c r="J47" s="72" t="s">
        <v>511</v>
      </c>
      <c r="K47" s="70" t="str">
        <f t="shared" si="1"/>
        <v/>
      </c>
      <c r="L47" s="5" t="s">
        <v>490</v>
      </c>
      <c r="M47" s="135" t="str">
        <f t="shared" si="2"/>
        <v/>
      </c>
      <c r="N47" s="105" t="str">
        <f t="shared" si="3"/>
        <v/>
      </c>
    </row>
    <row r="48" spans="1:14" s="5" customFormat="1" ht="20.100000000000001" customHeight="1" x14ac:dyDescent="0.2">
      <c r="A48" s="28"/>
      <c r="B48" s="29"/>
      <c r="D48" s="185" t="s">
        <v>1031</v>
      </c>
      <c r="E48" s="200" t="s">
        <v>1055</v>
      </c>
      <c r="F48" s="201"/>
      <c r="G48" s="136" t="s">
        <v>1010</v>
      </c>
      <c r="H48" s="136" t="s">
        <v>1011</v>
      </c>
      <c r="I48" s="136" t="s">
        <v>1012</v>
      </c>
      <c r="J48" s="72" t="s">
        <v>511</v>
      </c>
      <c r="K48" s="70" t="str">
        <f t="shared" si="1"/>
        <v/>
      </c>
      <c r="L48" s="5" t="s">
        <v>490</v>
      </c>
      <c r="M48" s="135" t="str">
        <f t="shared" si="2"/>
        <v/>
      </c>
      <c r="N48" s="105" t="str">
        <f t="shared" si="3"/>
        <v/>
      </c>
    </row>
    <row r="49" spans="1:14" s="5" customFormat="1" ht="30" customHeight="1" x14ac:dyDescent="0.2">
      <c r="A49" s="25" t="s">
        <v>293</v>
      </c>
      <c r="B49" s="26"/>
      <c r="D49" s="121" t="s">
        <v>606</v>
      </c>
      <c r="E49" s="198" t="s">
        <v>607</v>
      </c>
      <c r="F49" s="199"/>
      <c r="G49" s="136" t="s">
        <v>1010</v>
      </c>
      <c r="H49" s="136" t="s">
        <v>1011</v>
      </c>
      <c r="I49" s="136" t="s">
        <v>1012</v>
      </c>
      <c r="J49" s="72" t="s">
        <v>511</v>
      </c>
      <c r="K49" s="70" t="str">
        <f t="shared" ref="K49" si="4">N49</f>
        <v/>
      </c>
      <c r="L49" s="5" t="s">
        <v>490</v>
      </c>
      <c r="M49" s="135" t="str">
        <f>IF(H49="X",2,"")</f>
        <v/>
      </c>
      <c r="N49" s="105" t="str">
        <f>IF(H49="X","Por favor justifique su Concepto","")</f>
        <v/>
      </c>
    </row>
    <row r="50" spans="1:14" s="5" customFormat="1" ht="30" customHeight="1" x14ac:dyDescent="0.2">
      <c r="A50" s="25" t="s">
        <v>113</v>
      </c>
      <c r="B50" s="26"/>
      <c r="D50" s="120" t="s">
        <v>610</v>
      </c>
      <c r="E50" s="200" t="s">
        <v>611</v>
      </c>
      <c r="F50" s="201"/>
      <c r="G50" s="136" t="s">
        <v>1010</v>
      </c>
      <c r="H50" s="136" t="s">
        <v>1011</v>
      </c>
      <c r="I50" s="136" t="s">
        <v>1012</v>
      </c>
      <c r="J50" s="72" t="s">
        <v>511</v>
      </c>
      <c r="K50" s="70" t="str">
        <f t="shared" ref="K50:K54" si="5">N50</f>
        <v/>
      </c>
      <c r="L50" s="5" t="s">
        <v>490</v>
      </c>
      <c r="M50" s="135" t="str">
        <f t="shared" ref="M50:M76" si="6">IF(H50="X",2,"")</f>
        <v/>
      </c>
      <c r="N50" s="105" t="str">
        <f t="shared" ref="N50:N76" si="7">IF(H50="X","Por favor justifique su Concepto","")</f>
        <v/>
      </c>
    </row>
    <row r="51" spans="1:14" s="5" customFormat="1" ht="30" customHeight="1" x14ac:dyDescent="0.2">
      <c r="A51" s="23" t="s">
        <v>283</v>
      </c>
      <c r="B51" s="24"/>
      <c r="D51" s="121" t="s">
        <v>613</v>
      </c>
      <c r="E51" s="198" t="s">
        <v>614</v>
      </c>
      <c r="F51" s="199"/>
      <c r="G51" s="136" t="s">
        <v>1010</v>
      </c>
      <c r="H51" s="136" t="s">
        <v>1011</v>
      </c>
      <c r="I51" s="136" t="s">
        <v>1012</v>
      </c>
      <c r="J51" s="72" t="s">
        <v>511</v>
      </c>
      <c r="K51" s="70" t="str">
        <f t="shared" si="5"/>
        <v/>
      </c>
      <c r="L51" s="5" t="s">
        <v>490</v>
      </c>
      <c r="M51" s="135" t="str">
        <f t="shared" si="6"/>
        <v/>
      </c>
      <c r="N51" s="105" t="str">
        <f t="shared" si="7"/>
        <v/>
      </c>
    </row>
    <row r="52" spans="1:14" s="5" customFormat="1" ht="30" customHeight="1" x14ac:dyDescent="0.2">
      <c r="A52" s="25" t="s">
        <v>319</v>
      </c>
      <c r="B52" s="26"/>
      <c r="D52" s="120" t="s">
        <v>615</v>
      </c>
      <c r="E52" s="200" t="s">
        <v>616</v>
      </c>
      <c r="F52" s="201"/>
      <c r="G52" s="136" t="s">
        <v>1010</v>
      </c>
      <c r="H52" s="136" t="s">
        <v>1011</v>
      </c>
      <c r="I52" s="136" t="s">
        <v>1012</v>
      </c>
      <c r="J52" s="72" t="s">
        <v>511</v>
      </c>
      <c r="K52" s="70" t="str">
        <f t="shared" si="5"/>
        <v/>
      </c>
      <c r="L52" s="5" t="s">
        <v>490</v>
      </c>
      <c r="M52" s="135" t="str">
        <f t="shared" si="6"/>
        <v/>
      </c>
      <c r="N52" s="105" t="str">
        <f t="shared" si="7"/>
        <v/>
      </c>
    </row>
    <row r="53" spans="1:14" s="5" customFormat="1" ht="30" customHeight="1" x14ac:dyDescent="0.2">
      <c r="A53" s="23" t="s">
        <v>323</v>
      </c>
      <c r="B53" s="24"/>
      <c r="D53" s="121" t="s">
        <v>617</v>
      </c>
      <c r="E53" s="198" t="s">
        <v>618</v>
      </c>
      <c r="F53" s="199"/>
      <c r="G53" s="136" t="s">
        <v>1010</v>
      </c>
      <c r="H53" s="136" t="s">
        <v>1011</v>
      </c>
      <c r="I53" s="136" t="s">
        <v>1012</v>
      </c>
      <c r="J53" s="72" t="s">
        <v>511</v>
      </c>
      <c r="K53" s="70" t="str">
        <f t="shared" si="5"/>
        <v/>
      </c>
      <c r="L53" s="5" t="s">
        <v>490</v>
      </c>
      <c r="M53" s="135" t="str">
        <f t="shared" si="6"/>
        <v/>
      </c>
      <c r="N53" s="105" t="str">
        <f t="shared" si="7"/>
        <v/>
      </c>
    </row>
    <row r="54" spans="1:14" s="5" customFormat="1" ht="20.100000000000001" customHeight="1" x14ac:dyDescent="0.2">
      <c r="A54" s="25" t="s">
        <v>325</v>
      </c>
      <c r="B54" s="26"/>
      <c r="D54" s="120" t="s">
        <v>619</v>
      </c>
      <c r="E54" s="200" t="s">
        <v>620</v>
      </c>
      <c r="F54" s="201"/>
      <c r="G54" s="136" t="s">
        <v>1010</v>
      </c>
      <c r="H54" s="136" t="s">
        <v>1011</v>
      </c>
      <c r="I54" s="136" t="s">
        <v>1012</v>
      </c>
      <c r="J54" s="72" t="s">
        <v>511</v>
      </c>
      <c r="K54" s="70" t="str">
        <f t="shared" si="5"/>
        <v/>
      </c>
      <c r="L54" s="5" t="s">
        <v>490</v>
      </c>
      <c r="M54" s="135" t="str">
        <f t="shared" si="6"/>
        <v/>
      </c>
      <c r="N54" s="105" t="str">
        <f t="shared" si="7"/>
        <v/>
      </c>
    </row>
    <row r="55" spans="1:14" s="5" customFormat="1" ht="20.100000000000001" customHeight="1" x14ac:dyDescent="0.2">
      <c r="A55" s="25" t="s">
        <v>269</v>
      </c>
      <c r="B55" s="26"/>
      <c r="D55" s="121" t="s">
        <v>621</v>
      </c>
      <c r="E55" s="198" t="s">
        <v>622</v>
      </c>
      <c r="F55" s="199"/>
      <c r="G55" s="136" t="s">
        <v>1010</v>
      </c>
      <c r="H55" s="136" t="s">
        <v>1011</v>
      </c>
      <c r="I55" s="136" t="s">
        <v>1012</v>
      </c>
      <c r="J55" s="72" t="s">
        <v>511</v>
      </c>
      <c r="K55" s="70" t="str">
        <f t="shared" ref="K55:K57" si="8">N55</f>
        <v/>
      </c>
      <c r="L55" s="5" t="s">
        <v>490</v>
      </c>
      <c r="M55" s="135" t="str">
        <f t="shared" si="6"/>
        <v/>
      </c>
      <c r="N55" s="105" t="str">
        <f t="shared" si="7"/>
        <v/>
      </c>
    </row>
    <row r="56" spans="1:14" s="5" customFormat="1" ht="20.100000000000001" customHeight="1" x14ac:dyDescent="0.2">
      <c r="A56" s="23" t="s">
        <v>271</v>
      </c>
      <c r="B56" s="24"/>
      <c r="D56" s="120" t="s">
        <v>623</v>
      </c>
      <c r="E56" s="200" t="s">
        <v>624</v>
      </c>
      <c r="F56" s="201"/>
      <c r="G56" s="136" t="s">
        <v>1010</v>
      </c>
      <c r="H56" s="136" t="s">
        <v>1011</v>
      </c>
      <c r="I56" s="136" t="s">
        <v>1012</v>
      </c>
      <c r="J56" s="72" t="s">
        <v>511</v>
      </c>
      <c r="K56" s="70" t="str">
        <f t="shared" si="8"/>
        <v/>
      </c>
      <c r="L56" s="5" t="s">
        <v>490</v>
      </c>
      <c r="M56" s="135" t="str">
        <f t="shared" si="6"/>
        <v/>
      </c>
      <c r="N56" s="105" t="str">
        <f t="shared" si="7"/>
        <v/>
      </c>
    </row>
    <row r="57" spans="1:14" s="5" customFormat="1" ht="45" customHeight="1" x14ac:dyDescent="0.2">
      <c r="A57" s="25" t="s">
        <v>273</v>
      </c>
      <c r="B57" s="26"/>
      <c r="D57" s="121" t="s">
        <v>1032</v>
      </c>
      <c r="E57" s="198" t="s">
        <v>1056</v>
      </c>
      <c r="F57" s="199"/>
      <c r="G57" s="136" t="s">
        <v>1010</v>
      </c>
      <c r="H57" s="136" t="s">
        <v>1011</v>
      </c>
      <c r="I57" s="136" t="s">
        <v>1012</v>
      </c>
      <c r="J57" s="72" t="s">
        <v>511</v>
      </c>
      <c r="K57" s="70" t="str">
        <f t="shared" si="8"/>
        <v/>
      </c>
      <c r="L57" s="5" t="s">
        <v>490</v>
      </c>
      <c r="M57" s="135" t="str">
        <f t="shared" si="6"/>
        <v/>
      </c>
      <c r="N57" s="105" t="str">
        <f t="shared" si="7"/>
        <v/>
      </c>
    </row>
    <row r="58" spans="1:14" s="5" customFormat="1" ht="20.100000000000001" customHeight="1" x14ac:dyDescent="0.2">
      <c r="A58" s="25" t="s">
        <v>275</v>
      </c>
      <c r="B58" s="26"/>
      <c r="D58" s="120" t="s">
        <v>626</v>
      </c>
      <c r="E58" s="200" t="s">
        <v>627</v>
      </c>
      <c r="F58" s="201"/>
      <c r="G58" s="136" t="s">
        <v>1010</v>
      </c>
      <c r="H58" s="136" t="s">
        <v>1011</v>
      </c>
      <c r="I58" s="136" t="s">
        <v>1012</v>
      </c>
      <c r="J58" s="72" t="s">
        <v>511</v>
      </c>
      <c r="K58" s="70" t="str">
        <f t="shared" ref="K58:K59" si="9">N58</f>
        <v/>
      </c>
      <c r="L58" s="5" t="s">
        <v>490</v>
      </c>
      <c r="M58" s="135" t="str">
        <f t="shared" si="6"/>
        <v/>
      </c>
      <c r="N58" s="105" t="str">
        <f t="shared" si="7"/>
        <v/>
      </c>
    </row>
    <row r="59" spans="1:14" s="5" customFormat="1" ht="45" customHeight="1" x14ac:dyDescent="0.2">
      <c r="A59" s="23" t="s">
        <v>279</v>
      </c>
      <c r="B59" s="24"/>
      <c r="D59" s="121" t="s">
        <v>629</v>
      </c>
      <c r="E59" s="198" t="s">
        <v>630</v>
      </c>
      <c r="F59" s="199"/>
      <c r="G59" s="136" t="s">
        <v>1010</v>
      </c>
      <c r="H59" s="136" t="s">
        <v>1011</v>
      </c>
      <c r="I59" s="136" t="s">
        <v>1012</v>
      </c>
      <c r="J59" s="72" t="s">
        <v>511</v>
      </c>
      <c r="K59" s="70" t="str">
        <f t="shared" si="9"/>
        <v/>
      </c>
      <c r="L59" s="5" t="s">
        <v>490</v>
      </c>
      <c r="M59" s="135" t="str">
        <f t="shared" si="6"/>
        <v/>
      </c>
      <c r="N59" s="105" t="str">
        <f t="shared" si="7"/>
        <v/>
      </c>
    </row>
    <row r="60" spans="1:14" s="5" customFormat="1" ht="20.100000000000001" customHeight="1" x14ac:dyDescent="0.2">
      <c r="A60" s="25" t="s">
        <v>217</v>
      </c>
      <c r="B60" s="26"/>
      <c r="D60" s="120" t="s">
        <v>633</v>
      </c>
      <c r="E60" s="200" t="s">
        <v>634</v>
      </c>
      <c r="F60" s="201"/>
      <c r="G60" s="136" t="s">
        <v>1010</v>
      </c>
      <c r="H60" s="136" t="s">
        <v>1011</v>
      </c>
      <c r="I60" s="136" t="s">
        <v>1012</v>
      </c>
      <c r="J60" s="72" t="s">
        <v>511</v>
      </c>
      <c r="K60" s="70" t="str">
        <f t="shared" ref="K60" si="10">N60</f>
        <v/>
      </c>
      <c r="L60" s="5" t="s">
        <v>490</v>
      </c>
      <c r="M60" s="135" t="str">
        <f t="shared" si="6"/>
        <v/>
      </c>
      <c r="N60" s="105" t="str">
        <f t="shared" si="7"/>
        <v/>
      </c>
    </row>
    <row r="61" spans="1:14" s="5" customFormat="1" ht="30" customHeight="1" x14ac:dyDescent="0.2">
      <c r="A61" s="25" t="s">
        <v>1</v>
      </c>
      <c r="B61" s="26"/>
      <c r="D61" s="121" t="s">
        <v>637</v>
      </c>
      <c r="E61" s="198" t="s">
        <v>638</v>
      </c>
      <c r="F61" s="199"/>
      <c r="G61" s="136" t="s">
        <v>1010</v>
      </c>
      <c r="H61" s="136" t="s">
        <v>1011</v>
      </c>
      <c r="I61" s="136" t="s">
        <v>1012</v>
      </c>
      <c r="J61" s="72" t="s">
        <v>511</v>
      </c>
      <c r="K61" s="70" t="str">
        <f t="shared" ref="K61:K75" si="11">N61</f>
        <v/>
      </c>
      <c r="L61" s="5" t="s">
        <v>490</v>
      </c>
      <c r="M61" s="135" t="str">
        <f t="shared" si="6"/>
        <v/>
      </c>
      <c r="N61" s="105" t="str">
        <f t="shared" si="7"/>
        <v/>
      </c>
    </row>
    <row r="62" spans="1:14" s="5" customFormat="1" ht="30" customHeight="1" x14ac:dyDescent="0.2">
      <c r="A62" s="23" t="s">
        <v>5</v>
      </c>
      <c r="B62" s="24"/>
      <c r="D62" s="120" t="s">
        <v>640</v>
      </c>
      <c r="E62" s="200" t="s">
        <v>641</v>
      </c>
      <c r="F62" s="201"/>
      <c r="G62" s="136" t="s">
        <v>1010</v>
      </c>
      <c r="H62" s="136" t="s">
        <v>1011</v>
      </c>
      <c r="I62" s="136" t="s">
        <v>1012</v>
      </c>
      <c r="J62" s="72" t="s">
        <v>511</v>
      </c>
      <c r="K62" s="70" t="str">
        <f t="shared" si="11"/>
        <v/>
      </c>
      <c r="L62" s="5" t="s">
        <v>490</v>
      </c>
      <c r="M62" s="135" t="str">
        <f t="shared" si="6"/>
        <v/>
      </c>
      <c r="N62" s="105" t="str">
        <f t="shared" si="7"/>
        <v/>
      </c>
    </row>
    <row r="63" spans="1:14" s="5" customFormat="1" ht="30" customHeight="1" x14ac:dyDescent="0.2">
      <c r="A63" s="25" t="s">
        <v>27</v>
      </c>
      <c r="B63" s="26"/>
      <c r="D63" s="121" t="s">
        <v>643</v>
      </c>
      <c r="E63" s="198" t="s">
        <v>644</v>
      </c>
      <c r="F63" s="199"/>
      <c r="G63" s="136" t="s">
        <v>1010</v>
      </c>
      <c r="H63" s="136" t="s">
        <v>1011</v>
      </c>
      <c r="I63" s="136" t="s">
        <v>1012</v>
      </c>
      <c r="J63" s="72" t="s">
        <v>511</v>
      </c>
      <c r="K63" s="70" t="str">
        <f t="shared" si="11"/>
        <v/>
      </c>
      <c r="L63" s="5" t="s">
        <v>490</v>
      </c>
      <c r="M63" s="135" t="str">
        <f t="shared" si="6"/>
        <v/>
      </c>
      <c r="N63" s="105" t="str">
        <f t="shared" si="7"/>
        <v/>
      </c>
    </row>
    <row r="64" spans="1:14" s="5" customFormat="1" ht="30" customHeight="1" x14ac:dyDescent="0.2">
      <c r="A64" s="23" t="s">
        <v>29</v>
      </c>
      <c r="B64" s="24"/>
      <c r="D64" s="120" t="s">
        <v>646</v>
      </c>
      <c r="E64" s="200" t="s">
        <v>647</v>
      </c>
      <c r="F64" s="201"/>
      <c r="G64" s="136" t="s">
        <v>1010</v>
      </c>
      <c r="H64" s="136" t="s">
        <v>1011</v>
      </c>
      <c r="I64" s="136" t="s">
        <v>1012</v>
      </c>
      <c r="J64" s="72" t="s">
        <v>511</v>
      </c>
      <c r="K64" s="70" t="str">
        <f t="shared" si="11"/>
        <v/>
      </c>
      <c r="L64" s="5" t="s">
        <v>490</v>
      </c>
      <c r="M64" s="135" t="str">
        <f t="shared" si="6"/>
        <v/>
      </c>
      <c r="N64" s="105" t="str">
        <f t="shared" si="7"/>
        <v/>
      </c>
    </row>
    <row r="65" spans="1:14" s="5" customFormat="1" ht="45" customHeight="1" x14ac:dyDescent="0.2">
      <c r="A65" s="25" t="s">
        <v>31</v>
      </c>
      <c r="B65" s="26"/>
      <c r="D65" s="121" t="s">
        <v>649</v>
      </c>
      <c r="E65" s="198" t="s">
        <v>650</v>
      </c>
      <c r="F65" s="199"/>
      <c r="G65" s="136" t="s">
        <v>1010</v>
      </c>
      <c r="H65" s="136" t="s">
        <v>1011</v>
      </c>
      <c r="I65" s="136" t="s">
        <v>1012</v>
      </c>
      <c r="J65" s="72" t="s">
        <v>511</v>
      </c>
      <c r="K65" s="70" t="str">
        <f t="shared" si="11"/>
        <v/>
      </c>
      <c r="L65" s="5" t="s">
        <v>490</v>
      </c>
      <c r="M65" s="135" t="str">
        <f t="shared" si="6"/>
        <v/>
      </c>
      <c r="N65" s="105" t="str">
        <f t="shared" si="7"/>
        <v/>
      </c>
    </row>
    <row r="66" spans="1:14" s="5" customFormat="1" ht="20.100000000000001" customHeight="1" x14ac:dyDescent="0.2">
      <c r="A66" s="23" t="s">
        <v>111</v>
      </c>
      <c r="B66" s="24"/>
      <c r="D66" s="120" t="s">
        <v>651</v>
      </c>
      <c r="E66" s="200" t="s">
        <v>652</v>
      </c>
      <c r="F66" s="201"/>
      <c r="G66" s="136" t="s">
        <v>1010</v>
      </c>
      <c r="H66" s="136" t="s">
        <v>1011</v>
      </c>
      <c r="I66" s="136" t="s">
        <v>1012</v>
      </c>
      <c r="J66" s="72" t="s">
        <v>511</v>
      </c>
      <c r="K66" s="70" t="str">
        <f t="shared" si="11"/>
        <v/>
      </c>
      <c r="L66" s="5" t="s">
        <v>490</v>
      </c>
      <c r="M66" s="135" t="str">
        <f t="shared" si="6"/>
        <v/>
      </c>
      <c r="N66" s="105" t="str">
        <f t="shared" si="7"/>
        <v/>
      </c>
    </row>
    <row r="67" spans="1:14" s="5" customFormat="1" ht="45" customHeight="1" x14ac:dyDescent="0.2">
      <c r="A67" s="25" t="s">
        <v>141</v>
      </c>
      <c r="B67" s="26"/>
      <c r="D67" s="121" t="s">
        <v>1033</v>
      </c>
      <c r="E67" s="198" t="s">
        <v>1057</v>
      </c>
      <c r="F67" s="199"/>
      <c r="G67" s="136" t="s">
        <v>1010</v>
      </c>
      <c r="H67" s="136" t="s">
        <v>1011</v>
      </c>
      <c r="I67" s="136" t="s">
        <v>1012</v>
      </c>
      <c r="J67" s="72" t="s">
        <v>511</v>
      </c>
      <c r="K67" s="70" t="str">
        <f t="shared" si="11"/>
        <v/>
      </c>
      <c r="L67" s="5" t="s">
        <v>490</v>
      </c>
      <c r="M67" s="135" t="str">
        <f t="shared" si="6"/>
        <v/>
      </c>
      <c r="N67" s="105" t="str">
        <f t="shared" si="7"/>
        <v/>
      </c>
    </row>
    <row r="68" spans="1:14" s="5" customFormat="1" ht="45" customHeight="1" x14ac:dyDescent="0.2">
      <c r="A68" s="23" t="s">
        <v>143</v>
      </c>
      <c r="B68" s="24"/>
      <c r="D68" s="120" t="s">
        <v>1034</v>
      </c>
      <c r="E68" s="200" t="s">
        <v>1058</v>
      </c>
      <c r="F68" s="201"/>
      <c r="G68" s="136" t="s">
        <v>1010</v>
      </c>
      <c r="H68" s="136" t="s">
        <v>1011</v>
      </c>
      <c r="I68" s="136" t="s">
        <v>1012</v>
      </c>
      <c r="J68" s="72" t="s">
        <v>511</v>
      </c>
      <c r="K68" s="70" t="str">
        <f t="shared" si="11"/>
        <v/>
      </c>
      <c r="L68" s="5" t="s">
        <v>490</v>
      </c>
      <c r="M68" s="135" t="str">
        <f t="shared" si="6"/>
        <v/>
      </c>
      <c r="N68" s="105" t="str">
        <f t="shared" si="7"/>
        <v/>
      </c>
    </row>
    <row r="69" spans="1:14" s="5" customFormat="1" ht="30" customHeight="1" x14ac:dyDescent="0.2">
      <c r="A69" s="25" t="s">
        <v>145</v>
      </c>
      <c r="B69" s="26"/>
      <c r="D69" s="121" t="s">
        <v>1035</v>
      </c>
      <c r="E69" s="198" t="s">
        <v>1059</v>
      </c>
      <c r="F69" s="199"/>
      <c r="G69" s="136" t="s">
        <v>1010</v>
      </c>
      <c r="H69" s="136" t="s">
        <v>1011</v>
      </c>
      <c r="I69" s="136" t="s">
        <v>1012</v>
      </c>
      <c r="J69" s="72" t="s">
        <v>511</v>
      </c>
      <c r="K69" s="70" t="str">
        <f t="shared" si="11"/>
        <v/>
      </c>
      <c r="L69" s="5" t="s">
        <v>490</v>
      </c>
      <c r="M69" s="135" t="str">
        <f t="shared" si="6"/>
        <v/>
      </c>
      <c r="N69" s="105" t="str">
        <f t="shared" si="7"/>
        <v/>
      </c>
    </row>
    <row r="70" spans="1:14" s="5" customFormat="1" ht="45" customHeight="1" x14ac:dyDescent="0.2">
      <c r="A70" s="23" t="s">
        <v>155</v>
      </c>
      <c r="B70" s="24"/>
      <c r="D70" s="120" t="s">
        <v>1036</v>
      </c>
      <c r="E70" s="200" t="s">
        <v>1060</v>
      </c>
      <c r="F70" s="201"/>
      <c r="G70" s="136" t="s">
        <v>1010</v>
      </c>
      <c r="H70" s="136" t="s">
        <v>1011</v>
      </c>
      <c r="I70" s="136" t="s">
        <v>1012</v>
      </c>
      <c r="J70" s="72" t="s">
        <v>511</v>
      </c>
      <c r="K70" s="70" t="str">
        <f t="shared" si="11"/>
        <v/>
      </c>
      <c r="L70" s="5" t="s">
        <v>490</v>
      </c>
      <c r="M70" s="135" t="str">
        <f t="shared" si="6"/>
        <v/>
      </c>
      <c r="N70" s="105" t="str">
        <f t="shared" si="7"/>
        <v/>
      </c>
    </row>
    <row r="71" spans="1:14" s="5" customFormat="1" ht="54.95" customHeight="1" x14ac:dyDescent="0.2">
      <c r="A71" s="25" t="s">
        <v>171</v>
      </c>
      <c r="B71" s="26"/>
      <c r="D71" s="121" t="s">
        <v>1037</v>
      </c>
      <c r="E71" s="198" t="s">
        <v>1061</v>
      </c>
      <c r="F71" s="199"/>
      <c r="G71" s="136" t="s">
        <v>1010</v>
      </c>
      <c r="H71" s="136" t="s">
        <v>1011</v>
      </c>
      <c r="I71" s="136" t="s">
        <v>1012</v>
      </c>
      <c r="J71" s="72" t="s">
        <v>511</v>
      </c>
      <c r="K71" s="70" t="str">
        <f t="shared" si="11"/>
        <v/>
      </c>
      <c r="L71" s="5" t="s">
        <v>490</v>
      </c>
      <c r="M71" s="135" t="str">
        <f t="shared" si="6"/>
        <v/>
      </c>
      <c r="N71" s="105" t="str">
        <f t="shared" si="7"/>
        <v/>
      </c>
    </row>
    <row r="72" spans="1:14" s="5" customFormat="1" ht="30" customHeight="1" x14ac:dyDescent="0.2">
      <c r="A72" s="23" t="s">
        <v>175</v>
      </c>
      <c r="B72" s="24"/>
      <c r="D72" s="120" t="s">
        <v>1038</v>
      </c>
      <c r="E72" s="200" t="s">
        <v>1062</v>
      </c>
      <c r="F72" s="201"/>
      <c r="G72" s="136" t="s">
        <v>1010</v>
      </c>
      <c r="H72" s="136" t="s">
        <v>1011</v>
      </c>
      <c r="I72" s="136" t="s">
        <v>1012</v>
      </c>
      <c r="J72" s="72" t="s">
        <v>511</v>
      </c>
      <c r="K72" s="70" t="str">
        <f t="shared" si="11"/>
        <v/>
      </c>
      <c r="L72" s="5" t="s">
        <v>490</v>
      </c>
      <c r="M72" s="135" t="str">
        <f t="shared" si="6"/>
        <v/>
      </c>
      <c r="N72" s="105" t="str">
        <f t="shared" si="7"/>
        <v/>
      </c>
    </row>
    <row r="73" spans="1:14" s="5" customFormat="1" ht="30" customHeight="1" x14ac:dyDescent="0.2">
      <c r="A73" s="25" t="s">
        <v>183</v>
      </c>
      <c r="B73" s="26"/>
      <c r="D73" s="121" t="s">
        <v>1039</v>
      </c>
      <c r="E73" s="198" t="s">
        <v>1063</v>
      </c>
      <c r="F73" s="199"/>
      <c r="G73" s="136" t="s">
        <v>1010</v>
      </c>
      <c r="H73" s="136" t="s">
        <v>1011</v>
      </c>
      <c r="I73" s="136" t="s">
        <v>1012</v>
      </c>
      <c r="J73" s="72" t="s">
        <v>511</v>
      </c>
      <c r="K73" s="70" t="str">
        <f t="shared" si="11"/>
        <v/>
      </c>
      <c r="L73" s="5" t="s">
        <v>490</v>
      </c>
      <c r="M73" s="135" t="str">
        <f t="shared" si="6"/>
        <v/>
      </c>
      <c r="N73" s="105" t="str">
        <f t="shared" si="7"/>
        <v/>
      </c>
    </row>
    <row r="74" spans="1:14" s="5" customFormat="1" ht="30" customHeight="1" x14ac:dyDescent="0.2">
      <c r="A74" s="23" t="s">
        <v>185</v>
      </c>
      <c r="B74" s="24"/>
      <c r="D74" s="120" t="s">
        <v>1040</v>
      </c>
      <c r="E74" s="200" t="s">
        <v>1064</v>
      </c>
      <c r="F74" s="201"/>
      <c r="G74" s="136" t="s">
        <v>1010</v>
      </c>
      <c r="H74" s="136" t="s">
        <v>1011</v>
      </c>
      <c r="I74" s="136" t="s">
        <v>1012</v>
      </c>
      <c r="J74" s="72" t="s">
        <v>511</v>
      </c>
      <c r="K74" s="70" t="str">
        <f t="shared" si="11"/>
        <v/>
      </c>
      <c r="L74" s="5" t="s">
        <v>490</v>
      </c>
      <c r="M74" s="135" t="str">
        <f t="shared" si="6"/>
        <v/>
      </c>
      <c r="N74" s="105" t="str">
        <f t="shared" si="7"/>
        <v/>
      </c>
    </row>
    <row r="75" spans="1:14" s="5" customFormat="1" ht="30" customHeight="1" x14ac:dyDescent="0.2">
      <c r="A75" s="25" t="s">
        <v>189</v>
      </c>
      <c r="B75" s="26"/>
      <c r="D75" s="121" t="s">
        <v>573</v>
      </c>
      <c r="E75" s="217" t="s">
        <v>574</v>
      </c>
      <c r="F75" s="218"/>
      <c r="G75" s="136" t="s">
        <v>1010</v>
      </c>
      <c r="H75" s="136" t="s">
        <v>1011</v>
      </c>
      <c r="I75" s="136" t="s">
        <v>1012</v>
      </c>
      <c r="J75" s="72" t="s">
        <v>511</v>
      </c>
      <c r="K75" s="70" t="str">
        <f t="shared" si="11"/>
        <v/>
      </c>
      <c r="L75" s="5" t="s">
        <v>490</v>
      </c>
      <c r="M75" s="135" t="str">
        <f t="shared" si="6"/>
        <v/>
      </c>
      <c r="N75" s="105" t="str">
        <f t="shared" si="7"/>
        <v/>
      </c>
    </row>
    <row r="76" spans="1:14" s="5" customFormat="1" ht="15.95" customHeight="1" x14ac:dyDescent="0.2">
      <c r="A76" s="25"/>
      <c r="B76" s="26"/>
      <c r="D76" s="20" t="s">
        <v>513</v>
      </c>
      <c r="E76" s="21"/>
      <c r="F76" s="21"/>
      <c r="G76" s="21"/>
      <c r="H76" s="21"/>
      <c r="I76" s="21"/>
      <c r="J76" s="21"/>
      <c r="K76" s="27"/>
      <c r="L76" s="58" t="s">
        <v>490</v>
      </c>
      <c r="M76" s="135" t="str">
        <f t="shared" si="6"/>
        <v/>
      </c>
      <c r="N76" s="105" t="str">
        <f t="shared" si="7"/>
        <v/>
      </c>
    </row>
    <row r="77" spans="1:14" s="5" customFormat="1" ht="45" customHeight="1" x14ac:dyDescent="0.2">
      <c r="A77" s="23" t="s">
        <v>237</v>
      </c>
      <c r="B77" s="24"/>
      <c r="D77" s="18" t="s">
        <v>514</v>
      </c>
      <c r="E77" s="200" t="s">
        <v>653</v>
      </c>
      <c r="F77" s="201"/>
      <c r="G77" s="136" t="s">
        <v>1010</v>
      </c>
      <c r="H77" s="136" t="s">
        <v>1011</v>
      </c>
      <c r="I77" s="136" t="s">
        <v>1012</v>
      </c>
      <c r="J77" s="72" t="s">
        <v>511</v>
      </c>
      <c r="K77" s="70" t="str">
        <f t="shared" ref="K77:K80" si="12">N77</f>
        <v/>
      </c>
      <c r="L77" s="5" t="s">
        <v>490</v>
      </c>
      <c r="M77" s="135" t="str">
        <f t="shared" ref="M77:M98" si="13">IF(H77="X",2,"")</f>
        <v/>
      </c>
      <c r="N77" s="105" t="str">
        <f t="shared" ref="N77:N98" si="14">IF(H77="X","Por favor justifique su Concepto","")</f>
        <v/>
      </c>
    </row>
    <row r="78" spans="1:14" s="5" customFormat="1" ht="20.100000000000001" customHeight="1" x14ac:dyDescent="0.2">
      <c r="A78" s="25" t="s">
        <v>255</v>
      </c>
      <c r="B78" s="26"/>
      <c r="D78" s="68" t="s">
        <v>656</v>
      </c>
      <c r="E78" s="198" t="s">
        <v>657</v>
      </c>
      <c r="F78" s="199"/>
      <c r="G78" s="136" t="s">
        <v>1010</v>
      </c>
      <c r="H78" s="136" t="s">
        <v>1011</v>
      </c>
      <c r="I78" s="136" t="s">
        <v>1012</v>
      </c>
      <c r="J78" s="72" t="s">
        <v>511</v>
      </c>
      <c r="K78" s="70" t="str">
        <f t="shared" si="12"/>
        <v/>
      </c>
      <c r="L78" s="5" t="s">
        <v>490</v>
      </c>
      <c r="M78" s="135" t="str">
        <f t="shared" si="13"/>
        <v/>
      </c>
      <c r="N78" s="105" t="str">
        <f t="shared" si="14"/>
        <v/>
      </c>
    </row>
    <row r="79" spans="1:14" s="5" customFormat="1" ht="30" customHeight="1" x14ac:dyDescent="0.2">
      <c r="A79" s="23" t="s">
        <v>263</v>
      </c>
      <c r="B79" s="24"/>
      <c r="D79" s="18" t="s">
        <v>659</v>
      </c>
      <c r="E79" s="200" t="s">
        <v>660</v>
      </c>
      <c r="F79" s="201"/>
      <c r="G79" s="136" t="s">
        <v>1010</v>
      </c>
      <c r="H79" s="136" t="s">
        <v>1011</v>
      </c>
      <c r="I79" s="136" t="s">
        <v>1012</v>
      </c>
      <c r="J79" s="72" t="s">
        <v>511</v>
      </c>
      <c r="K79" s="70" t="str">
        <f t="shared" si="12"/>
        <v/>
      </c>
      <c r="L79" s="5" t="s">
        <v>490</v>
      </c>
      <c r="M79" s="135" t="str">
        <f t="shared" si="13"/>
        <v/>
      </c>
      <c r="N79" s="105" t="str">
        <f t="shared" si="14"/>
        <v/>
      </c>
    </row>
    <row r="80" spans="1:14" s="5" customFormat="1" ht="30" customHeight="1" x14ac:dyDescent="0.2">
      <c r="A80" s="25" t="s">
        <v>291</v>
      </c>
      <c r="B80" s="26"/>
      <c r="D80" s="68" t="s">
        <v>661</v>
      </c>
      <c r="E80" s="198" t="s">
        <v>662</v>
      </c>
      <c r="F80" s="199"/>
      <c r="G80" s="136" t="s">
        <v>1010</v>
      </c>
      <c r="H80" s="136" t="s">
        <v>1011</v>
      </c>
      <c r="I80" s="136" t="s">
        <v>1012</v>
      </c>
      <c r="J80" s="72" t="s">
        <v>511</v>
      </c>
      <c r="K80" s="70" t="str">
        <f t="shared" si="12"/>
        <v/>
      </c>
      <c r="L80" s="5" t="s">
        <v>490</v>
      </c>
      <c r="M80" s="135" t="str">
        <f t="shared" si="13"/>
        <v/>
      </c>
      <c r="N80" s="105" t="str">
        <f t="shared" si="14"/>
        <v/>
      </c>
    </row>
    <row r="81" spans="1:14" s="5" customFormat="1" ht="30" customHeight="1" x14ac:dyDescent="0.2">
      <c r="A81" s="25" t="s">
        <v>25</v>
      </c>
      <c r="B81" s="26"/>
      <c r="D81" s="18" t="s">
        <v>664</v>
      </c>
      <c r="E81" s="200" t="s">
        <v>665</v>
      </c>
      <c r="F81" s="201"/>
      <c r="G81" s="136" t="s">
        <v>1010</v>
      </c>
      <c r="H81" s="136" t="s">
        <v>1011</v>
      </c>
      <c r="I81" s="136" t="s">
        <v>1012</v>
      </c>
      <c r="J81" s="72" t="s">
        <v>511</v>
      </c>
      <c r="K81" s="70" t="str">
        <f t="shared" ref="K81:K82" si="15">N81</f>
        <v/>
      </c>
      <c r="L81" s="5" t="s">
        <v>490</v>
      </c>
      <c r="M81" s="135" t="str">
        <f t="shared" si="13"/>
        <v/>
      </c>
      <c r="N81" s="105" t="str">
        <f t="shared" si="14"/>
        <v/>
      </c>
    </row>
    <row r="82" spans="1:14" s="5" customFormat="1" ht="20.100000000000001" customHeight="1" x14ac:dyDescent="0.2">
      <c r="A82" s="23" t="s">
        <v>453</v>
      </c>
      <c r="B82" s="24"/>
      <c r="D82" s="68" t="s">
        <v>666</v>
      </c>
      <c r="E82" s="198" t="s">
        <v>667</v>
      </c>
      <c r="F82" s="199"/>
      <c r="G82" s="136" t="s">
        <v>1010</v>
      </c>
      <c r="H82" s="136" t="s">
        <v>1011</v>
      </c>
      <c r="I82" s="136" t="s">
        <v>1012</v>
      </c>
      <c r="J82" s="72" t="s">
        <v>511</v>
      </c>
      <c r="K82" s="70" t="str">
        <f t="shared" si="15"/>
        <v/>
      </c>
      <c r="L82" s="5" t="s">
        <v>490</v>
      </c>
      <c r="M82" s="135" t="str">
        <f t="shared" si="13"/>
        <v/>
      </c>
      <c r="N82" s="105" t="str">
        <f t="shared" si="14"/>
        <v/>
      </c>
    </row>
    <row r="83" spans="1:14" s="5" customFormat="1" ht="20.100000000000001" customHeight="1" x14ac:dyDescent="0.2">
      <c r="A83" s="25" t="s">
        <v>147</v>
      </c>
      <c r="B83" s="26"/>
      <c r="D83" s="18" t="s">
        <v>668</v>
      </c>
      <c r="E83" s="200" t="s">
        <v>669</v>
      </c>
      <c r="F83" s="201"/>
      <c r="G83" s="136" t="s">
        <v>1010</v>
      </c>
      <c r="H83" s="136" t="s">
        <v>1011</v>
      </c>
      <c r="I83" s="136" t="s">
        <v>1012</v>
      </c>
      <c r="J83" s="72" t="s">
        <v>511</v>
      </c>
      <c r="K83" s="70" t="str">
        <f t="shared" ref="K83" si="16">N83</f>
        <v/>
      </c>
      <c r="L83" s="5" t="s">
        <v>490</v>
      </c>
      <c r="M83" s="135" t="str">
        <f t="shared" si="13"/>
        <v/>
      </c>
      <c r="N83" s="105" t="str">
        <f t="shared" si="14"/>
        <v/>
      </c>
    </row>
    <row r="84" spans="1:14" s="5" customFormat="1" ht="30" customHeight="1" x14ac:dyDescent="0.2">
      <c r="A84" s="25" t="s">
        <v>243</v>
      </c>
      <c r="B84" s="26"/>
      <c r="D84" s="68" t="s">
        <v>670</v>
      </c>
      <c r="E84" s="198" t="s">
        <v>671</v>
      </c>
      <c r="F84" s="199"/>
      <c r="G84" s="136" t="s">
        <v>1010</v>
      </c>
      <c r="H84" s="136" t="s">
        <v>1011</v>
      </c>
      <c r="I84" s="136" t="s">
        <v>1012</v>
      </c>
      <c r="J84" s="72" t="s">
        <v>511</v>
      </c>
      <c r="K84" s="70" t="str">
        <f t="shared" ref="K84:K85" si="17">N84</f>
        <v/>
      </c>
      <c r="L84" s="5" t="s">
        <v>490</v>
      </c>
      <c r="M84" s="135" t="str">
        <f t="shared" si="13"/>
        <v/>
      </c>
      <c r="N84" s="105" t="str">
        <f t="shared" si="14"/>
        <v/>
      </c>
    </row>
    <row r="85" spans="1:14" s="5" customFormat="1" ht="30" customHeight="1" x14ac:dyDescent="0.2">
      <c r="A85" s="23" t="s">
        <v>261</v>
      </c>
      <c r="B85" s="24"/>
      <c r="D85" s="18" t="s">
        <v>673</v>
      </c>
      <c r="E85" s="200" t="s">
        <v>674</v>
      </c>
      <c r="F85" s="201"/>
      <c r="G85" s="136" t="s">
        <v>1010</v>
      </c>
      <c r="H85" s="136" t="s">
        <v>1011</v>
      </c>
      <c r="I85" s="136" t="s">
        <v>1012</v>
      </c>
      <c r="J85" s="72" t="s">
        <v>511</v>
      </c>
      <c r="K85" s="70" t="str">
        <f t="shared" si="17"/>
        <v/>
      </c>
      <c r="L85" s="5" t="s">
        <v>490</v>
      </c>
      <c r="M85" s="135" t="str">
        <f t="shared" si="13"/>
        <v/>
      </c>
      <c r="N85" s="105" t="str">
        <f t="shared" si="14"/>
        <v/>
      </c>
    </row>
    <row r="86" spans="1:14" s="5" customFormat="1" ht="20.100000000000001" customHeight="1" x14ac:dyDescent="0.2">
      <c r="A86" s="25" t="s">
        <v>389</v>
      </c>
      <c r="B86" s="26"/>
      <c r="D86" s="68" t="s">
        <v>675</v>
      </c>
      <c r="E86" s="198" t="s">
        <v>676</v>
      </c>
      <c r="F86" s="199"/>
      <c r="G86" s="136" t="s">
        <v>1010</v>
      </c>
      <c r="H86" s="136" t="s">
        <v>1011</v>
      </c>
      <c r="I86" s="136" t="s">
        <v>1012</v>
      </c>
      <c r="J86" s="72" t="s">
        <v>511</v>
      </c>
      <c r="K86" s="70" t="str">
        <f t="shared" ref="K86" si="18">N86</f>
        <v/>
      </c>
      <c r="L86" s="5" t="s">
        <v>490</v>
      </c>
      <c r="M86" s="135" t="str">
        <f t="shared" si="13"/>
        <v/>
      </c>
      <c r="N86" s="105" t="str">
        <f t="shared" si="14"/>
        <v/>
      </c>
    </row>
    <row r="87" spans="1:14" s="5" customFormat="1" ht="20.100000000000001" customHeight="1" x14ac:dyDescent="0.2">
      <c r="A87" s="25" t="s">
        <v>103</v>
      </c>
      <c r="B87" s="26"/>
      <c r="D87" s="18" t="s">
        <v>677</v>
      </c>
      <c r="E87" s="200" t="s">
        <v>678</v>
      </c>
      <c r="F87" s="201"/>
      <c r="G87" s="136" t="s">
        <v>1010</v>
      </c>
      <c r="H87" s="136" t="s">
        <v>1011</v>
      </c>
      <c r="I87" s="136" t="s">
        <v>1012</v>
      </c>
      <c r="J87" s="72" t="s">
        <v>511</v>
      </c>
      <c r="K87" s="70" t="str">
        <f t="shared" ref="K87:K88" si="19">N87</f>
        <v/>
      </c>
      <c r="L87" s="5" t="s">
        <v>490</v>
      </c>
      <c r="M87" s="135" t="str">
        <f t="shared" si="13"/>
        <v/>
      </c>
      <c r="N87" s="105" t="str">
        <f t="shared" si="14"/>
        <v/>
      </c>
    </row>
    <row r="88" spans="1:14" s="5" customFormat="1" ht="30" customHeight="1" x14ac:dyDescent="0.2">
      <c r="A88" s="23" t="s">
        <v>265</v>
      </c>
      <c r="B88" s="24"/>
      <c r="D88" s="68" t="s">
        <v>679</v>
      </c>
      <c r="E88" s="198" t="s">
        <v>680</v>
      </c>
      <c r="F88" s="199"/>
      <c r="G88" s="136" t="s">
        <v>1010</v>
      </c>
      <c r="H88" s="136" t="s">
        <v>1011</v>
      </c>
      <c r="I88" s="136" t="s">
        <v>1012</v>
      </c>
      <c r="J88" s="72" t="s">
        <v>511</v>
      </c>
      <c r="K88" s="70" t="str">
        <f t="shared" si="19"/>
        <v/>
      </c>
      <c r="L88" s="5" t="s">
        <v>490</v>
      </c>
      <c r="M88" s="135" t="str">
        <f t="shared" si="13"/>
        <v/>
      </c>
      <c r="N88" s="105" t="str">
        <f t="shared" si="14"/>
        <v/>
      </c>
    </row>
    <row r="89" spans="1:14" s="5" customFormat="1" ht="30" customHeight="1" x14ac:dyDescent="0.2">
      <c r="A89" s="23" t="s">
        <v>265</v>
      </c>
      <c r="B89" s="24"/>
      <c r="D89" s="18" t="s">
        <v>681</v>
      </c>
      <c r="E89" s="200" t="s">
        <v>682</v>
      </c>
      <c r="F89" s="201"/>
      <c r="G89" s="136" t="s">
        <v>1010</v>
      </c>
      <c r="H89" s="136" t="s">
        <v>1011</v>
      </c>
      <c r="I89" s="136" t="s">
        <v>1012</v>
      </c>
      <c r="J89" s="72" t="s">
        <v>511</v>
      </c>
      <c r="K89" s="70" t="str">
        <f t="shared" ref="K89" si="20">N89</f>
        <v/>
      </c>
      <c r="L89" s="5" t="s">
        <v>490</v>
      </c>
      <c r="M89" s="135" t="str">
        <f t="shared" si="13"/>
        <v/>
      </c>
      <c r="N89" s="105" t="str">
        <f t="shared" si="14"/>
        <v/>
      </c>
    </row>
    <row r="90" spans="1:14" s="5" customFormat="1" ht="30" customHeight="1" x14ac:dyDescent="0.2">
      <c r="A90" s="23" t="s">
        <v>265</v>
      </c>
      <c r="B90" s="24"/>
      <c r="D90" s="68" t="s">
        <v>683</v>
      </c>
      <c r="E90" s="198" t="s">
        <v>684</v>
      </c>
      <c r="F90" s="199"/>
      <c r="G90" s="136" t="s">
        <v>1010</v>
      </c>
      <c r="H90" s="136" t="s">
        <v>1011</v>
      </c>
      <c r="I90" s="136" t="s">
        <v>1012</v>
      </c>
      <c r="J90" s="72" t="s">
        <v>511</v>
      </c>
      <c r="K90" s="70" t="str">
        <f t="shared" ref="K90" si="21">N90</f>
        <v/>
      </c>
      <c r="L90" s="5" t="s">
        <v>490</v>
      </c>
      <c r="M90" s="135" t="str">
        <f t="shared" si="13"/>
        <v/>
      </c>
      <c r="N90" s="105" t="str">
        <f t="shared" si="14"/>
        <v/>
      </c>
    </row>
    <row r="91" spans="1:14" s="5" customFormat="1" ht="30" customHeight="1" x14ac:dyDescent="0.2">
      <c r="A91" s="23" t="s">
        <v>265</v>
      </c>
      <c r="B91" s="24"/>
      <c r="D91" s="18" t="s">
        <v>685</v>
      </c>
      <c r="E91" s="200" t="s">
        <v>686</v>
      </c>
      <c r="F91" s="201"/>
      <c r="G91" s="136" t="s">
        <v>1010</v>
      </c>
      <c r="H91" s="136" t="s">
        <v>1011</v>
      </c>
      <c r="I91" s="136" t="s">
        <v>1012</v>
      </c>
      <c r="J91" s="72" t="s">
        <v>511</v>
      </c>
      <c r="K91" s="70" t="str">
        <f t="shared" ref="K91" si="22">N91</f>
        <v/>
      </c>
      <c r="L91" s="5" t="s">
        <v>490</v>
      </c>
      <c r="M91" s="135" t="str">
        <f t="shared" si="13"/>
        <v/>
      </c>
      <c r="N91" s="105" t="str">
        <f t="shared" si="14"/>
        <v/>
      </c>
    </row>
    <row r="92" spans="1:14" s="5" customFormat="1" ht="30" customHeight="1" x14ac:dyDescent="0.2">
      <c r="A92" s="23" t="s">
        <v>265</v>
      </c>
      <c r="B92" s="24"/>
      <c r="D92" s="68" t="s">
        <v>687</v>
      </c>
      <c r="E92" s="198" t="s">
        <v>688</v>
      </c>
      <c r="F92" s="199"/>
      <c r="G92" s="136" t="s">
        <v>1010</v>
      </c>
      <c r="H92" s="136" t="s">
        <v>1011</v>
      </c>
      <c r="I92" s="136" t="s">
        <v>1012</v>
      </c>
      <c r="J92" s="72" t="s">
        <v>511</v>
      </c>
      <c r="K92" s="70" t="str">
        <f t="shared" ref="K92" si="23">N92</f>
        <v/>
      </c>
      <c r="L92" s="5" t="s">
        <v>490</v>
      </c>
      <c r="M92" s="135" t="str">
        <f t="shared" si="13"/>
        <v/>
      </c>
      <c r="N92" s="105" t="str">
        <f t="shared" si="14"/>
        <v/>
      </c>
    </row>
    <row r="93" spans="1:14" s="5" customFormat="1" ht="20.100000000000001" customHeight="1" x14ac:dyDescent="0.2">
      <c r="A93" s="23" t="s">
        <v>265</v>
      </c>
      <c r="B93" s="24"/>
      <c r="D93" s="18" t="s">
        <v>689</v>
      </c>
      <c r="E93" s="200" t="s">
        <v>690</v>
      </c>
      <c r="F93" s="201"/>
      <c r="G93" s="136" t="s">
        <v>1010</v>
      </c>
      <c r="H93" s="136" t="s">
        <v>1011</v>
      </c>
      <c r="I93" s="136" t="s">
        <v>1012</v>
      </c>
      <c r="J93" s="72" t="s">
        <v>511</v>
      </c>
      <c r="K93" s="70" t="str">
        <f t="shared" ref="K93" si="24">N93</f>
        <v/>
      </c>
      <c r="L93" s="5" t="s">
        <v>490</v>
      </c>
      <c r="M93" s="135" t="str">
        <f t="shared" si="13"/>
        <v/>
      </c>
      <c r="N93" s="105" t="str">
        <f t="shared" si="14"/>
        <v/>
      </c>
    </row>
    <row r="94" spans="1:14" s="5" customFormat="1" ht="30" customHeight="1" x14ac:dyDescent="0.2">
      <c r="A94" s="23" t="s">
        <v>265</v>
      </c>
      <c r="B94" s="24"/>
      <c r="D94" s="68" t="s">
        <v>691</v>
      </c>
      <c r="E94" s="198" t="s">
        <v>692</v>
      </c>
      <c r="F94" s="199"/>
      <c r="G94" s="136" t="s">
        <v>1010</v>
      </c>
      <c r="H94" s="136" t="s">
        <v>1011</v>
      </c>
      <c r="I94" s="136" t="s">
        <v>1012</v>
      </c>
      <c r="J94" s="72" t="s">
        <v>511</v>
      </c>
      <c r="K94" s="70" t="str">
        <f t="shared" ref="K94" si="25">N94</f>
        <v/>
      </c>
      <c r="L94" s="5" t="s">
        <v>490</v>
      </c>
      <c r="M94" s="135" t="str">
        <f t="shared" si="13"/>
        <v/>
      </c>
      <c r="N94" s="105" t="str">
        <f t="shared" si="14"/>
        <v/>
      </c>
    </row>
    <row r="95" spans="1:14" s="5" customFormat="1" ht="30" customHeight="1" x14ac:dyDescent="0.2">
      <c r="A95" s="23" t="s">
        <v>265</v>
      </c>
      <c r="B95" s="24"/>
      <c r="D95" s="18" t="s">
        <v>693</v>
      </c>
      <c r="E95" s="200" t="s">
        <v>694</v>
      </c>
      <c r="F95" s="201"/>
      <c r="G95" s="136" t="s">
        <v>1010</v>
      </c>
      <c r="H95" s="136" t="s">
        <v>1011</v>
      </c>
      <c r="I95" s="136" t="s">
        <v>1012</v>
      </c>
      <c r="J95" s="72" t="s">
        <v>511</v>
      </c>
      <c r="K95" s="70" t="str">
        <f t="shared" ref="K95" si="26">N95</f>
        <v/>
      </c>
      <c r="L95" s="5" t="s">
        <v>490</v>
      </c>
      <c r="M95" s="135" t="str">
        <f t="shared" si="13"/>
        <v/>
      </c>
      <c r="N95" s="105" t="str">
        <f t="shared" si="14"/>
        <v/>
      </c>
    </row>
    <row r="96" spans="1:14" s="5" customFormat="1" ht="30" customHeight="1" x14ac:dyDescent="0.2">
      <c r="A96" s="23" t="s">
        <v>265</v>
      </c>
      <c r="B96" s="24"/>
      <c r="D96" s="68" t="s">
        <v>695</v>
      </c>
      <c r="E96" s="198" t="s">
        <v>696</v>
      </c>
      <c r="F96" s="199"/>
      <c r="G96" s="136" t="s">
        <v>1010</v>
      </c>
      <c r="H96" s="136" t="s">
        <v>1011</v>
      </c>
      <c r="I96" s="136" t="s">
        <v>1012</v>
      </c>
      <c r="J96" s="72" t="s">
        <v>511</v>
      </c>
      <c r="K96" s="70" t="str">
        <f t="shared" ref="K96" si="27">N96</f>
        <v/>
      </c>
      <c r="L96" s="5" t="s">
        <v>490</v>
      </c>
      <c r="M96" s="135" t="str">
        <f t="shared" si="13"/>
        <v/>
      </c>
      <c r="N96" s="105" t="str">
        <f t="shared" si="14"/>
        <v/>
      </c>
    </row>
    <row r="97" spans="1:14" s="5" customFormat="1" ht="30" customHeight="1" x14ac:dyDescent="0.2">
      <c r="A97" s="23" t="s">
        <v>265</v>
      </c>
      <c r="B97" s="24"/>
      <c r="D97" s="18" t="s">
        <v>699</v>
      </c>
      <c r="E97" s="200" t="s">
        <v>700</v>
      </c>
      <c r="F97" s="201"/>
      <c r="G97" s="136" t="s">
        <v>1010</v>
      </c>
      <c r="H97" s="136" t="s">
        <v>1011</v>
      </c>
      <c r="I97" s="136" t="s">
        <v>1012</v>
      </c>
      <c r="J97" s="72" t="s">
        <v>511</v>
      </c>
      <c r="K97" s="70" t="str">
        <f t="shared" ref="K97" si="28">N97</f>
        <v/>
      </c>
      <c r="L97" s="5" t="s">
        <v>490</v>
      </c>
      <c r="M97" s="135" t="str">
        <f t="shared" si="13"/>
        <v/>
      </c>
      <c r="N97" s="105" t="str">
        <f t="shared" si="14"/>
        <v/>
      </c>
    </row>
    <row r="98" spans="1:14" s="5" customFormat="1" ht="12.75" customHeight="1" x14ac:dyDescent="0.2">
      <c r="A98" s="23"/>
      <c r="B98" s="24"/>
      <c r="D98" s="20" t="s">
        <v>515</v>
      </c>
      <c r="E98" s="21"/>
      <c r="F98" s="21"/>
      <c r="G98" s="21"/>
      <c r="H98" s="21"/>
      <c r="I98" s="21"/>
      <c r="J98" s="21"/>
      <c r="K98" s="27"/>
      <c r="L98" s="58" t="s">
        <v>490</v>
      </c>
      <c r="M98" s="135" t="str">
        <f t="shared" si="13"/>
        <v/>
      </c>
      <c r="N98" s="105" t="str">
        <f t="shared" si="14"/>
        <v/>
      </c>
    </row>
    <row r="99" spans="1:14" s="5" customFormat="1" ht="30" customHeight="1" x14ac:dyDescent="0.2">
      <c r="A99" s="23" t="s">
        <v>265</v>
      </c>
      <c r="B99" s="24"/>
      <c r="D99" s="68" t="s">
        <v>702</v>
      </c>
      <c r="E99" s="198" t="s">
        <v>703</v>
      </c>
      <c r="F99" s="199"/>
      <c r="G99" s="136" t="s">
        <v>1010</v>
      </c>
      <c r="H99" s="136" t="s">
        <v>1011</v>
      </c>
      <c r="I99" s="136" t="s">
        <v>1012</v>
      </c>
      <c r="J99" s="72" t="s">
        <v>511</v>
      </c>
      <c r="K99" s="70" t="str">
        <f t="shared" ref="K99" si="29">N99</f>
        <v/>
      </c>
      <c r="L99" s="5" t="s">
        <v>490</v>
      </c>
      <c r="M99" s="135" t="str">
        <f t="shared" ref="M99" si="30">IF(H99="X",2,"")</f>
        <v/>
      </c>
      <c r="N99" s="105" t="str">
        <f t="shared" ref="N99" si="31">IF(H99="X","Por favor justifique su Concepto","")</f>
        <v/>
      </c>
    </row>
    <row r="100" spans="1:14" s="5" customFormat="1" ht="20.100000000000001" customHeight="1" x14ac:dyDescent="0.2">
      <c r="A100" s="23" t="s">
        <v>265</v>
      </c>
      <c r="B100" s="24"/>
      <c r="D100" s="18" t="s">
        <v>705</v>
      </c>
      <c r="E100" s="200" t="s">
        <v>706</v>
      </c>
      <c r="F100" s="201"/>
      <c r="G100" s="136" t="s">
        <v>1010</v>
      </c>
      <c r="H100" s="136" t="s">
        <v>1011</v>
      </c>
      <c r="I100" s="136" t="s">
        <v>1012</v>
      </c>
      <c r="J100" s="72" t="s">
        <v>511</v>
      </c>
      <c r="K100" s="70" t="str">
        <f t="shared" ref="K100:K128" si="32">N100</f>
        <v/>
      </c>
      <c r="L100" s="5" t="s">
        <v>490</v>
      </c>
      <c r="M100" s="135" t="str">
        <f t="shared" ref="M100:M128" si="33">IF(H100="X",2,"")</f>
        <v/>
      </c>
      <c r="N100" s="105" t="str">
        <f t="shared" ref="N100:N128" si="34">IF(H100="X","Por favor justifique su Concepto","")</f>
        <v/>
      </c>
    </row>
    <row r="101" spans="1:14" s="5" customFormat="1" ht="30" customHeight="1" x14ac:dyDescent="0.2">
      <c r="A101" s="23" t="s">
        <v>265</v>
      </c>
      <c r="B101" s="24"/>
      <c r="D101" s="68" t="s">
        <v>707</v>
      </c>
      <c r="E101" s="198" t="s">
        <v>708</v>
      </c>
      <c r="F101" s="199"/>
      <c r="G101" s="136" t="s">
        <v>1010</v>
      </c>
      <c r="H101" s="136" t="s">
        <v>1011</v>
      </c>
      <c r="I101" s="136" t="s">
        <v>1012</v>
      </c>
      <c r="J101" s="72" t="s">
        <v>511</v>
      </c>
      <c r="K101" s="70" t="str">
        <f t="shared" si="32"/>
        <v/>
      </c>
      <c r="L101" s="5" t="s">
        <v>490</v>
      </c>
      <c r="M101" s="135" t="str">
        <f t="shared" si="33"/>
        <v/>
      </c>
      <c r="N101" s="105" t="str">
        <f t="shared" si="34"/>
        <v/>
      </c>
    </row>
    <row r="102" spans="1:14" s="5" customFormat="1" ht="20.100000000000001" customHeight="1" x14ac:dyDescent="0.2">
      <c r="A102" s="23" t="s">
        <v>265</v>
      </c>
      <c r="B102" s="24"/>
      <c r="D102" s="18" t="s">
        <v>709</v>
      </c>
      <c r="E102" s="200" t="s">
        <v>710</v>
      </c>
      <c r="F102" s="201"/>
      <c r="G102" s="136" t="s">
        <v>1010</v>
      </c>
      <c r="H102" s="136" t="s">
        <v>1011</v>
      </c>
      <c r="I102" s="136" t="s">
        <v>1012</v>
      </c>
      <c r="J102" s="72" t="s">
        <v>511</v>
      </c>
      <c r="K102" s="70" t="str">
        <f t="shared" si="32"/>
        <v/>
      </c>
      <c r="L102" s="5" t="s">
        <v>490</v>
      </c>
      <c r="M102" s="135" t="str">
        <f t="shared" si="33"/>
        <v/>
      </c>
      <c r="N102" s="105" t="str">
        <f t="shared" si="34"/>
        <v/>
      </c>
    </row>
    <row r="103" spans="1:14" s="5" customFormat="1" ht="30" customHeight="1" x14ac:dyDescent="0.2">
      <c r="A103" s="23" t="s">
        <v>265</v>
      </c>
      <c r="B103" s="24"/>
      <c r="D103" s="68" t="s">
        <v>711</v>
      </c>
      <c r="E103" s="198" t="s">
        <v>712</v>
      </c>
      <c r="F103" s="199"/>
      <c r="G103" s="136" t="s">
        <v>1010</v>
      </c>
      <c r="H103" s="136" t="s">
        <v>1011</v>
      </c>
      <c r="I103" s="136" t="s">
        <v>1012</v>
      </c>
      <c r="J103" s="72" t="s">
        <v>511</v>
      </c>
      <c r="K103" s="70" t="str">
        <f t="shared" si="32"/>
        <v/>
      </c>
      <c r="L103" s="5" t="s">
        <v>490</v>
      </c>
      <c r="M103" s="135" t="str">
        <f t="shared" si="33"/>
        <v/>
      </c>
      <c r="N103" s="105" t="str">
        <f t="shared" si="34"/>
        <v/>
      </c>
    </row>
    <row r="104" spans="1:14" s="5" customFormat="1" ht="30" customHeight="1" x14ac:dyDescent="0.2">
      <c r="A104" s="23" t="s">
        <v>265</v>
      </c>
      <c r="B104" s="24"/>
      <c r="D104" s="18" t="s">
        <v>713</v>
      </c>
      <c r="E104" s="200" t="s">
        <v>714</v>
      </c>
      <c r="F104" s="201"/>
      <c r="G104" s="136" t="s">
        <v>1010</v>
      </c>
      <c r="H104" s="136" t="s">
        <v>1011</v>
      </c>
      <c r="I104" s="136" t="s">
        <v>1012</v>
      </c>
      <c r="J104" s="72" t="s">
        <v>511</v>
      </c>
      <c r="K104" s="70" t="str">
        <f t="shared" si="32"/>
        <v/>
      </c>
      <c r="L104" s="5" t="s">
        <v>490</v>
      </c>
      <c r="M104" s="135" t="str">
        <f t="shared" si="33"/>
        <v/>
      </c>
      <c r="N104" s="105" t="str">
        <f t="shared" si="34"/>
        <v/>
      </c>
    </row>
    <row r="105" spans="1:14" s="5" customFormat="1" ht="30" customHeight="1" x14ac:dyDescent="0.2">
      <c r="A105" s="23" t="s">
        <v>265</v>
      </c>
      <c r="B105" s="24"/>
      <c r="D105" s="68" t="s">
        <v>715</v>
      </c>
      <c r="E105" s="198" t="s">
        <v>716</v>
      </c>
      <c r="F105" s="199"/>
      <c r="G105" s="136" t="s">
        <v>1010</v>
      </c>
      <c r="H105" s="136" t="s">
        <v>1011</v>
      </c>
      <c r="I105" s="136" t="s">
        <v>1012</v>
      </c>
      <c r="J105" s="72" t="s">
        <v>511</v>
      </c>
      <c r="K105" s="70" t="str">
        <f t="shared" si="32"/>
        <v/>
      </c>
      <c r="L105" s="5" t="s">
        <v>490</v>
      </c>
      <c r="M105" s="135" t="str">
        <f t="shared" si="33"/>
        <v/>
      </c>
      <c r="N105" s="105" t="str">
        <f t="shared" si="34"/>
        <v/>
      </c>
    </row>
    <row r="106" spans="1:14" s="5" customFormat="1" ht="30" customHeight="1" x14ac:dyDescent="0.2">
      <c r="A106" s="23" t="s">
        <v>265</v>
      </c>
      <c r="B106" s="24"/>
      <c r="D106" s="18" t="s">
        <v>717</v>
      </c>
      <c r="E106" s="200" t="s">
        <v>718</v>
      </c>
      <c r="F106" s="201"/>
      <c r="G106" s="136" t="s">
        <v>1010</v>
      </c>
      <c r="H106" s="136" t="s">
        <v>1011</v>
      </c>
      <c r="I106" s="136" t="s">
        <v>1012</v>
      </c>
      <c r="J106" s="72" t="s">
        <v>511</v>
      </c>
      <c r="K106" s="70" t="str">
        <f t="shared" si="32"/>
        <v/>
      </c>
      <c r="L106" s="5" t="s">
        <v>490</v>
      </c>
      <c r="M106" s="135" t="str">
        <f t="shared" si="33"/>
        <v/>
      </c>
      <c r="N106" s="105" t="str">
        <f t="shared" si="34"/>
        <v/>
      </c>
    </row>
    <row r="107" spans="1:14" s="5" customFormat="1" ht="30" customHeight="1" x14ac:dyDescent="0.2">
      <c r="A107" s="23" t="s">
        <v>265</v>
      </c>
      <c r="B107" s="24"/>
      <c r="D107" s="68" t="s">
        <v>719</v>
      </c>
      <c r="E107" s="198" t="s">
        <v>720</v>
      </c>
      <c r="F107" s="199"/>
      <c r="G107" s="136" t="s">
        <v>1010</v>
      </c>
      <c r="H107" s="136" t="s">
        <v>1011</v>
      </c>
      <c r="I107" s="136" t="s">
        <v>1012</v>
      </c>
      <c r="J107" s="72" t="s">
        <v>511</v>
      </c>
      <c r="K107" s="70" t="str">
        <f t="shared" si="32"/>
        <v/>
      </c>
      <c r="L107" s="5" t="s">
        <v>490</v>
      </c>
      <c r="M107" s="135" t="str">
        <f t="shared" si="33"/>
        <v/>
      </c>
      <c r="N107" s="105" t="str">
        <f t="shared" si="34"/>
        <v/>
      </c>
    </row>
    <row r="108" spans="1:14" s="5" customFormat="1" ht="30" customHeight="1" x14ac:dyDescent="0.2">
      <c r="A108" s="23" t="s">
        <v>265</v>
      </c>
      <c r="B108" s="24"/>
      <c r="D108" s="18" t="s">
        <v>721</v>
      </c>
      <c r="E108" s="200" t="s">
        <v>722</v>
      </c>
      <c r="F108" s="201"/>
      <c r="G108" s="136" t="s">
        <v>1010</v>
      </c>
      <c r="H108" s="136" t="s">
        <v>1011</v>
      </c>
      <c r="I108" s="136" t="s">
        <v>1012</v>
      </c>
      <c r="J108" s="72" t="s">
        <v>511</v>
      </c>
      <c r="K108" s="70" t="str">
        <f t="shared" si="32"/>
        <v/>
      </c>
      <c r="L108" s="5" t="s">
        <v>490</v>
      </c>
      <c r="M108" s="135" t="str">
        <f t="shared" si="33"/>
        <v/>
      </c>
      <c r="N108" s="105" t="str">
        <f t="shared" si="34"/>
        <v/>
      </c>
    </row>
    <row r="109" spans="1:14" s="5" customFormat="1" ht="45" customHeight="1" x14ac:dyDescent="0.2">
      <c r="A109" s="23" t="s">
        <v>265</v>
      </c>
      <c r="B109" s="24"/>
      <c r="D109" s="68" t="s">
        <v>723</v>
      </c>
      <c r="E109" s="198" t="s">
        <v>724</v>
      </c>
      <c r="F109" s="199"/>
      <c r="G109" s="136" t="s">
        <v>1010</v>
      </c>
      <c r="H109" s="136" t="s">
        <v>1011</v>
      </c>
      <c r="I109" s="136" t="s">
        <v>1012</v>
      </c>
      <c r="J109" s="72" t="s">
        <v>511</v>
      </c>
      <c r="K109" s="70" t="str">
        <f t="shared" si="32"/>
        <v/>
      </c>
      <c r="L109" s="5" t="s">
        <v>490</v>
      </c>
      <c r="M109" s="135" t="str">
        <f t="shared" si="33"/>
        <v/>
      </c>
      <c r="N109" s="105" t="str">
        <f t="shared" si="34"/>
        <v/>
      </c>
    </row>
    <row r="110" spans="1:14" s="5" customFormat="1" ht="60" customHeight="1" x14ac:dyDescent="0.2">
      <c r="A110" s="23" t="s">
        <v>265</v>
      </c>
      <c r="B110" s="24"/>
      <c r="D110" s="187" t="s">
        <v>516</v>
      </c>
      <c r="E110" s="219" t="s">
        <v>531</v>
      </c>
      <c r="F110" s="220"/>
      <c r="G110" s="136" t="s">
        <v>1010</v>
      </c>
      <c r="H110" s="136" t="s">
        <v>1011</v>
      </c>
      <c r="I110" s="136" t="s">
        <v>1012</v>
      </c>
      <c r="J110" s="72" t="s">
        <v>511</v>
      </c>
      <c r="K110" s="70" t="str">
        <f t="shared" si="32"/>
        <v/>
      </c>
      <c r="L110" s="5" t="s">
        <v>490</v>
      </c>
      <c r="M110" s="135" t="str">
        <f t="shared" si="33"/>
        <v/>
      </c>
      <c r="N110" s="105" t="str">
        <f t="shared" si="34"/>
        <v/>
      </c>
    </row>
    <row r="111" spans="1:14" s="5" customFormat="1" ht="60" customHeight="1" x14ac:dyDescent="0.2">
      <c r="A111" s="23" t="s">
        <v>265</v>
      </c>
      <c r="B111" s="24"/>
      <c r="D111" s="186" t="s">
        <v>517</v>
      </c>
      <c r="E111" s="221" t="s">
        <v>532</v>
      </c>
      <c r="F111" s="222"/>
      <c r="G111" s="136" t="s">
        <v>1010</v>
      </c>
      <c r="H111" s="136" t="s">
        <v>1011</v>
      </c>
      <c r="I111" s="136" t="s">
        <v>1012</v>
      </c>
      <c r="J111" s="72" t="s">
        <v>511</v>
      </c>
      <c r="K111" s="70" t="str">
        <f t="shared" si="32"/>
        <v/>
      </c>
      <c r="L111" s="5" t="s">
        <v>490</v>
      </c>
      <c r="M111" s="135" t="str">
        <f t="shared" si="33"/>
        <v/>
      </c>
      <c r="N111" s="105" t="str">
        <f t="shared" si="34"/>
        <v/>
      </c>
    </row>
    <row r="112" spans="1:14" s="5" customFormat="1" ht="60" customHeight="1" x14ac:dyDescent="0.2">
      <c r="A112" s="23" t="s">
        <v>265</v>
      </c>
      <c r="B112" s="24"/>
      <c r="D112" s="187" t="s">
        <v>518</v>
      </c>
      <c r="E112" s="219" t="s">
        <v>533</v>
      </c>
      <c r="F112" s="220"/>
      <c r="G112" s="136" t="s">
        <v>1010</v>
      </c>
      <c r="H112" s="136" t="s">
        <v>1011</v>
      </c>
      <c r="I112" s="136" t="s">
        <v>1012</v>
      </c>
      <c r="J112" s="72" t="s">
        <v>511</v>
      </c>
      <c r="K112" s="70" t="str">
        <f t="shared" si="32"/>
        <v/>
      </c>
      <c r="L112" s="5" t="s">
        <v>490</v>
      </c>
      <c r="M112" s="135" t="str">
        <f t="shared" si="33"/>
        <v/>
      </c>
      <c r="N112" s="105" t="str">
        <f t="shared" si="34"/>
        <v/>
      </c>
    </row>
    <row r="113" spans="1:14" s="5" customFormat="1" ht="45" customHeight="1" x14ac:dyDescent="0.2">
      <c r="A113" s="23" t="s">
        <v>265</v>
      </c>
      <c r="B113" s="24"/>
      <c r="D113" s="186" t="s">
        <v>519</v>
      </c>
      <c r="E113" s="221" t="s">
        <v>534</v>
      </c>
      <c r="F113" s="222"/>
      <c r="G113" s="136" t="s">
        <v>1010</v>
      </c>
      <c r="H113" s="136" t="s">
        <v>1011</v>
      </c>
      <c r="I113" s="136" t="s">
        <v>1012</v>
      </c>
      <c r="J113" s="72" t="s">
        <v>511</v>
      </c>
      <c r="K113" s="70" t="str">
        <f t="shared" si="32"/>
        <v/>
      </c>
      <c r="L113" s="5" t="s">
        <v>490</v>
      </c>
      <c r="M113" s="135" t="str">
        <f t="shared" si="33"/>
        <v/>
      </c>
      <c r="N113" s="105" t="str">
        <f t="shared" si="34"/>
        <v/>
      </c>
    </row>
    <row r="114" spans="1:14" s="5" customFormat="1" ht="45" customHeight="1" x14ac:dyDescent="0.2">
      <c r="A114" s="23" t="s">
        <v>265</v>
      </c>
      <c r="B114" s="24"/>
      <c r="D114" s="187" t="s">
        <v>520</v>
      </c>
      <c r="E114" s="219" t="s">
        <v>535</v>
      </c>
      <c r="F114" s="220"/>
      <c r="G114" s="136" t="s">
        <v>1010</v>
      </c>
      <c r="H114" s="136" t="s">
        <v>1011</v>
      </c>
      <c r="I114" s="136" t="s">
        <v>1012</v>
      </c>
      <c r="J114" s="72" t="s">
        <v>511</v>
      </c>
      <c r="K114" s="70" t="str">
        <f t="shared" si="32"/>
        <v/>
      </c>
      <c r="L114" s="5" t="s">
        <v>490</v>
      </c>
      <c r="M114" s="135" t="str">
        <f t="shared" si="33"/>
        <v/>
      </c>
      <c r="N114" s="105" t="str">
        <f t="shared" si="34"/>
        <v/>
      </c>
    </row>
    <row r="115" spans="1:14" s="5" customFormat="1" ht="60" customHeight="1" x14ac:dyDescent="0.2">
      <c r="A115" s="23" t="s">
        <v>265</v>
      </c>
      <c r="B115" s="24"/>
      <c r="D115" s="186" t="s">
        <v>521</v>
      </c>
      <c r="E115" s="221" t="s">
        <v>536</v>
      </c>
      <c r="F115" s="222"/>
      <c r="G115" s="136" t="s">
        <v>1010</v>
      </c>
      <c r="H115" s="136" t="s">
        <v>1011</v>
      </c>
      <c r="I115" s="136" t="s">
        <v>1012</v>
      </c>
      <c r="J115" s="72" t="s">
        <v>511</v>
      </c>
      <c r="K115" s="70" t="str">
        <f t="shared" si="32"/>
        <v/>
      </c>
      <c r="L115" s="5" t="s">
        <v>490</v>
      </c>
      <c r="M115" s="135" t="str">
        <f t="shared" si="33"/>
        <v/>
      </c>
      <c r="N115" s="105" t="str">
        <f t="shared" si="34"/>
        <v/>
      </c>
    </row>
    <row r="116" spans="1:14" s="5" customFormat="1" ht="60" customHeight="1" x14ac:dyDescent="0.2">
      <c r="A116" s="23" t="s">
        <v>265</v>
      </c>
      <c r="B116" s="24"/>
      <c r="D116" s="187" t="s">
        <v>522</v>
      </c>
      <c r="E116" s="219" t="s">
        <v>537</v>
      </c>
      <c r="F116" s="220"/>
      <c r="G116" s="136" t="s">
        <v>1010</v>
      </c>
      <c r="H116" s="136" t="s">
        <v>1011</v>
      </c>
      <c r="I116" s="136" t="s">
        <v>1012</v>
      </c>
      <c r="J116" s="72" t="s">
        <v>511</v>
      </c>
      <c r="K116" s="70" t="str">
        <f t="shared" si="32"/>
        <v/>
      </c>
      <c r="L116" s="5" t="s">
        <v>490</v>
      </c>
      <c r="M116" s="135" t="str">
        <f t="shared" si="33"/>
        <v/>
      </c>
      <c r="N116" s="105" t="str">
        <f t="shared" si="34"/>
        <v/>
      </c>
    </row>
    <row r="117" spans="1:14" s="5" customFormat="1" ht="60" customHeight="1" x14ac:dyDescent="0.2">
      <c r="A117" s="23" t="s">
        <v>265</v>
      </c>
      <c r="B117" s="24"/>
      <c r="D117" s="186" t="s">
        <v>523</v>
      </c>
      <c r="E117" s="221" t="s">
        <v>538</v>
      </c>
      <c r="F117" s="222"/>
      <c r="G117" s="136" t="s">
        <v>1010</v>
      </c>
      <c r="H117" s="136" t="s">
        <v>1011</v>
      </c>
      <c r="I117" s="136" t="s">
        <v>1012</v>
      </c>
      <c r="J117" s="72" t="s">
        <v>511</v>
      </c>
      <c r="K117" s="70" t="str">
        <f t="shared" si="32"/>
        <v/>
      </c>
      <c r="L117" s="5" t="s">
        <v>490</v>
      </c>
      <c r="M117" s="135" t="str">
        <f t="shared" si="33"/>
        <v/>
      </c>
      <c r="N117" s="105" t="str">
        <f t="shared" si="34"/>
        <v/>
      </c>
    </row>
    <row r="118" spans="1:14" s="5" customFormat="1" ht="60" customHeight="1" x14ac:dyDescent="0.2">
      <c r="A118" s="23" t="s">
        <v>265</v>
      </c>
      <c r="B118" s="24"/>
      <c r="D118" s="187" t="s">
        <v>524</v>
      </c>
      <c r="E118" s="219" t="s">
        <v>539</v>
      </c>
      <c r="F118" s="220"/>
      <c r="G118" s="136" t="s">
        <v>1010</v>
      </c>
      <c r="H118" s="136" t="s">
        <v>1011</v>
      </c>
      <c r="I118" s="136" t="s">
        <v>1012</v>
      </c>
      <c r="J118" s="72" t="s">
        <v>511</v>
      </c>
      <c r="K118" s="70" t="str">
        <f t="shared" si="32"/>
        <v/>
      </c>
      <c r="L118" s="5" t="s">
        <v>490</v>
      </c>
      <c r="M118" s="135" t="str">
        <f t="shared" si="33"/>
        <v/>
      </c>
      <c r="N118" s="105" t="str">
        <f t="shared" si="34"/>
        <v/>
      </c>
    </row>
    <row r="119" spans="1:14" s="5" customFormat="1" ht="60" customHeight="1" x14ac:dyDescent="0.2">
      <c r="A119" s="23" t="s">
        <v>265</v>
      </c>
      <c r="B119" s="24"/>
      <c r="D119" s="186" t="s">
        <v>525</v>
      </c>
      <c r="E119" s="221" t="s">
        <v>540</v>
      </c>
      <c r="F119" s="222"/>
      <c r="G119" s="136" t="s">
        <v>1010</v>
      </c>
      <c r="H119" s="136" t="s">
        <v>1011</v>
      </c>
      <c r="I119" s="136" t="s">
        <v>1012</v>
      </c>
      <c r="J119" s="72" t="s">
        <v>511</v>
      </c>
      <c r="K119" s="70" t="str">
        <f t="shared" si="32"/>
        <v/>
      </c>
      <c r="L119" s="5" t="s">
        <v>490</v>
      </c>
      <c r="M119" s="135" t="str">
        <f t="shared" si="33"/>
        <v/>
      </c>
      <c r="N119" s="105" t="str">
        <f t="shared" si="34"/>
        <v/>
      </c>
    </row>
    <row r="120" spans="1:14" s="5" customFormat="1" ht="60" customHeight="1" x14ac:dyDescent="0.2">
      <c r="A120" s="23" t="s">
        <v>265</v>
      </c>
      <c r="B120" s="24"/>
      <c r="D120" s="187" t="s">
        <v>526</v>
      </c>
      <c r="E120" s="219" t="s">
        <v>541</v>
      </c>
      <c r="F120" s="220"/>
      <c r="G120" s="136" t="s">
        <v>1010</v>
      </c>
      <c r="H120" s="136" t="s">
        <v>1011</v>
      </c>
      <c r="I120" s="136" t="s">
        <v>1012</v>
      </c>
      <c r="J120" s="72" t="s">
        <v>511</v>
      </c>
      <c r="K120" s="70" t="str">
        <f t="shared" si="32"/>
        <v/>
      </c>
      <c r="L120" s="5" t="s">
        <v>490</v>
      </c>
      <c r="M120" s="135" t="str">
        <f t="shared" si="33"/>
        <v/>
      </c>
      <c r="N120" s="105" t="str">
        <f t="shared" si="34"/>
        <v/>
      </c>
    </row>
    <row r="121" spans="1:14" s="5" customFormat="1" ht="60" customHeight="1" x14ac:dyDescent="0.2">
      <c r="A121" s="23" t="s">
        <v>265</v>
      </c>
      <c r="B121" s="24"/>
      <c r="D121" s="186" t="s">
        <v>527</v>
      </c>
      <c r="E121" s="221" t="s">
        <v>542</v>
      </c>
      <c r="F121" s="222"/>
      <c r="G121" s="136" t="s">
        <v>1010</v>
      </c>
      <c r="H121" s="136" t="s">
        <v>1011</v>
      </c>
      <c r="I121" s="136" t="s">
        <v>1012</v>
      </c>
      <c r="J121" s="72" t="s">
        <v>511</v>
      </c>
      <c r="K121" s="70" t="str">
        <f t="shared" si="32"/>
        <v/>
      </c>
      <c r="L121" s="5" t="s">
        <v>490</v>
      </c>
      <c r="M121" s="135" t="str">
        <f t="shared" si="33"/>
        <v/>
      </c>
      <c r="N121" s="105" t="str">
        <f t="shared" si="34"/>
        <v/>
      </c>
    </row>
    <row r="122" spans="1:14" s="5" customFormat="1" ht="60" customHeight="1" x14ac:dyDescent="0.2">
      <c r="A122" s="23" t="s">
        <v>265</v>
      </c>
      <c r="B122" s="24"/>
      <c r="D122" s="187" t="s">
        <v>528</v>
      </c>
      <c r="E122" s="219" t="s">
        <v>543</v>
      </c>
      <c r="F122" s="220"/>
      <c r="G122" s="136" t="s">
        <v>1010</v>
      </c>
      <c r="H122" s="136" t="s">
        <v>1011</v>
      </c>
      <c r="I122" s="136" t="s">
        <v>1012</v>
      </c>
      <c r="J122" s="72" t="s">
        <v>511</v>
      </c>
      <c r="K122" s="70" t="str">
        <f t="shared" si="32"/>
        <v/>
      </c>
      <c r="L122" s="5" t="s">
        <v>490</v>
      </c>
      <c r="M122" s="135" t="str">
        <f t="shared" si="33"/>
        <v/>
      </c>
      <c r="N122" s="105" t="str">
        <f t="shared" si="34"/>
        <v/>
      </c>
    </row>
    <row r="123" spans="1:14" s="5" customFormat="1" ht="60" customHeight="1" x14ac:dyDescent="0.2">
      <c r="A123" s="23" t="s">
        <v>265</v>
      </c>
      <c r="B123" s="24"/>
      <c r="D123" s="186" t="s">
        <v>529</v>
      </c>
      <c r="E123" s="221" t="s">
        <v>544</v>
      </c>
      <c r="F123" s="222"/>
      <c r="G123" s="136" t="s">
        <v>1010</v>
      </c>
      <c r="H123" s="136" t="s">
        <v>1011</v>
      </c>
      <c r="I123" s="136" t="s">
        <v>1012</v>
      </c>
      <c r="J123" s="72" t="s">
        <v>511</v>
      </c>
      <c r="K123" s="70" t="str">
        <f t="shared" si="32"/>
        <v/>
      </c>
      <c r="L123" s="5" t="s">
        <v>490</v>
      </c>
      <c r="M123" s="135" t="str">
        <f t="shared" si="33"/>
        <v/>
      </c>
      <c r="N123" s="105" t="str">
        <f t="shared" si="34"/>
        <v/>
      </c>
    </row>
    <row r="124" spans="1:14" s="5" customFormat="1" ht="60" customHeight="1" x14ac:dyDescent="0.2">
      <c r="A124" s="23" t="s">
        <v>265</v>
      </c>
      <c r="B124" s="24"/>
      <c r="D124" s="187" t="s">
        <v>530</v>
      </c>
      <c r="E124" s="219" t="s">
        <v>545</v>
      </c>
      <c r="F124" s="220"/>
      <c r="G124" s="136" t="s">
        <v>1010</v>
      </c>
      <c r="H124" s="136" t="s">
        <v>1011</v>
      </c>
      <c r="I124" s="136" t="s">
        <v>1012</v>
      </c>
      <c r="J124" s="72" t="s">
        <v>511</v>
      </c>
      <c r="K124" s="70" t="str">
        <f t="shared" si="32"/>
        <v/>
      </c>
      <c r="L124" s="5" t="s">
        <v>490</v>
      </c>
      <c r="M124" s="135" t="str">
        <f t="shared" si="33"/>
        <v/>
      </c>
      <c r="N124" s="105" t="str">
        <f t="shared" si="34"/>
        <v/>
      </c>
    </row>
    <row r="125" spans="1:14" s="5" customFormat="1" ht="30" customHeight="1" x14ac:dyDescent="0.2">
      <c r="A125" s="23" t="s">
        <v>265</v>
      </c>
      <c r="B125" s="24"/>
      <c r="D125" s="186" t="s">
        <v>726</v>
      </c>
      <c r="E125" s="221" t="s">
        <v>727</v>
      </c>
      <c r="F125" s="222"/>
      <c r="G125" s="136" t="s">
        <v>1010</v>
      </c>
      <c r="H125" s="136" t="s">
        <v>1011</v>
      </c>
      <c r="I125" s="136" t="s">
        <v>1012</v>
      </c>
      <c r="J125" s="72" t="s">
        <v>511</v>
      </c>
      <c r="K125" s="70" t="str">
        <f t="shared" si="32"/>
        <v/>
      </c>
      <c r="L125" s="5" t="s">
        <v>490</v>
      </c>
      <c r="M125" s="135" t="str">
        <f t="shared" si="33"/>
        <v/>
      </c>
      <c r="N125" s="105" t="str">
        <f t="shared" si="34"/>
        <v/>
      </c>
    </row>
    <row r="126" spans="1:14" s="5" customFormat="1" ht="20.100000000000001" customHeight="1" x14ac:dyDescent="0.2">
      <c r="A126" s="23" t="s">
        <v>265</v>
      </c>
      <c r="B126" s="24"/>
      <c r="D126" s="187" t="s">
        <v>728</v>
      </c>
      <c r="E126" s="219" t="s">
        <v>729</v>
      </c>
      <c r="F126" s="220"/>
      <c r="G126" s="136" t="s">
        <v>1010</v>
      </c>
      <c r="H126" s="136" t="s">
        <v>1011</v>
      </c>
      <c r="I126" s="136" t="s">
        <v>1012</v>
      </c>
      <c r="J126" s="72" t="s">
        <v>511</v>
      </c>
      <c r="K126" s="70" t="str">
        <f t="shared" si="32"/>
        <v/>
      </c>
      <c r="L126" s="5" t="s">
        <v>490</v>
      </c>
      <c r="M126" s="135" t="str">
        <f t="shared" si="33"/>
        <v/>
      </c>
      <c r="N126" s="105" t="str">
        <f t="shared" si="34"/>
        <v/>
      </c>
    </row>
    <row r="127" spans="1:14" s="5" customFormat="1" ht="30" customHeight="1" x14ac:dyDescent="0.2">
      <c r="A127" s="23" t="s">
        <v>265</v>
      </c>
      <c r="B127" s="24"/>
      <c r="D127" s="186" t="s">
        <v>730</v>
      </c>
      <c r="E127" s="221" t="s">
        <v>731</v>
      </c>
      <c r="F127" s="222"/>
      <c r="G127" s="136" t="s">
        <v>1010</v>
      </c>
      <c r="H127" s="136" t="s">
        <v>1011</v>
      </c>
      <c r="I127" s="136" t="s">
        <v>1012</v>
      </c>
      <c r="J127" s="72" t="s">
        <v>511</v>
      </c>
      <c r="K127" s="70" t="str">
        <f t="shared" si="32"/>
        <v/>
      </c>
      <c r="L127" s="5" t="s">
        <v>490</v>
      </c>
      <c r="M127" s="135" t="str">
        <f t="shared" si="33"/>
        <v/>
      </c>
      <c r="N127" s="105" t="str">
        <f t="shared" si="34"/>
        <v/>
      </c>
    </row>
    <row r="128" spans="1:14" s="5" customFormat="1" ht="30" customHeight="1" x14ac:dyDescent="0.2">
      <c r="A128" s="23" t="s">
        <v>265</v>
      </c>
      <c r="B128" s="24"/>
      <c r="D128" s="187" t="s">
        <v>732</v>
      </c>
      <c r="E128" s="219" t="s">
        <v>733</v>
      </c>
      <c r="F128" s="220"/>
      <c r="G128" s="136" t="s">
        <v>1010</v>
      </c>
      <c r="H128" s="136" t="s">
        <v>1011</v>
      </c>
      <c r="I128" s="136" t="s">
        <v>1012</v>
      </c>
      <c r="J128" s="72" t="s">
        <v>511</v>
      </c>
      <c r="K128" s="70" t="str">
        <f t="shared" si="32"/>
        <v/>
      </c>
      <c r="L128" s="5" t="s">
        <v>490</v>
      </c>
      <c r="M128" s="135" t="str">
        <f t="shared" si="33"/>
        <v/>
      </c>
      <c r="N128" s="105" t="str">
        <f t="shared" si="34"/>
        <v/>
      </c>
    </row>
    <row r="129" spans="1:14" s="5" customFormat="1" ht="12.75" customHeight="1" x14ac:dyDescent="0.2">
      <c r="A129" s="23"/>
      <c r="B129" s="24"/>
      <c r="D129" s="20" t="s">
        <v>546</v>
      </c>
      <c r="E129" s="21"/>
      <c r="F129" s="21"/>
      <c r="G129" s="21"/>
      <c r="H129" s="21"/>
      <c r="I129" s="21"/>
      <c r="J129" s="21"/>
      <c r="K129" s="27"/>
      <c r="L129" s="58" t="s">
        <v>490</v>
      </c>
      <c r="M129" s="135" t="str">
        <f t="shared" ref="M129:M189" si="35">IF(H129="X",2,"")</f>
        <v/>
      </c>
      <c r="N129" s="105" t="str">
        <f t="shared" ref="N129:N189" si="36">IF(H129="X","Por favor justifique su Concepto","")</f>
        <v/>
      </c>
    </row>
    <row r="130" spans="1:14" s="5" customFormat="1" ht="30" customHeight="1" x14ac:dyDescent="0.2">
      <c r="A130" s="23" t="s">
        <v>265</v>
      </c>
      <c r="B130" s="24"/>
      <c r="D130" s="68" t="s">
        <v>734</v>
      </c>
      <c r="E130" s="198" t="s">
        <v>735</v>
      </c>
      <c r="F130" s="199"/>
      <c r="G130" s="136" t="s">
        <v>1010</v>
      </c>
      <c r="H130" s="136" t="s">
        <v>1011</v>
      </c>
      <c r="I130" s="136" t="s">
        <v>1012</v>
      </c>
      <c r="J130" s="72" t="s">
        <v>511</v>
      </c>
      <c r="K130" s="70" t="str">
        <f t="shared" ref="K130" si="37">N130</f>
        <v/>
      </c>
      <c r="L130" s="5" t="s">
        <v>490</v>
      </c>
      <c r="M130" s="135" t="str">
        <f t="shared" si="35"/>
        <v/>
      </c>
      <c r="N130" s="105" t="str">
        <f t="shared" si="36"/>
        <v/>
      </c>
    </row>
    <row r="131" spans="1:14" s="5" customFormat="1" ht="20.100000000000001" customHeight="1" x14ac:dyDescent="0.2">
      <c r="A131" s="23" t="s">
        <v>265</v>
      </c>
      <c r="B131" s="24"/>
      <c r="D131" s="18" t="s">
        <v>737</v>
      </c>
      <c r="E131" s="200" t="s">
        <v>738</v>
      </c>
      <c r="F131" s="201"/>
      <c r="G131" s="136" t="s">
        <v>1010</v>
      </c>
      <c r="H131" s="136" t="s">
        <v>1011</v>
      </c>
      <c r="I131" s="136" t="s">
        <v>1012</v>
      </c>
      <c r="J131" s="72" t="s">
        <v>511</v>
      </c>
      <c r="K131" s="70" t="str">
        <f t="shared" ref="K131" si="38">N131</f>
        <v/>
      </c>
      <c r="L131" s="5" t="s">
        <v>490</v>
      </c>
      <c r="M131" s="135" t="str">
        <f t="shared" si="35"/>
        <v/>
      </c>
      <c r="N131" s="105" t="str">
        <f t="shared" si="36"/>
        <v/>
      </c>
    </row>
    <row r="132" spans="1:14" s="5" customFormat="1" ht="20.100000000000001" customHeight="1" x14ac:dyDescent="0.2">
      <c r="A132" s="23" t="s">
        <v>265</v>
      </c>
      <c r="B132" s="24"/>
      <c r="D132" s="68" t="s">
        <v>740</v>
      </c>
      <c r="E132" s="198" t="s">
        <v>741</v>
      </c>
      <c r="F132" s="199"/>
      <c r="G132" s="136" t="s">
        <v>1010</v>
      </c>
      <c r="H132" s="136" t="s">
        <v>1011</v>
      </c>
      <c r="I132" s="136" t="s">
        <v>1012</v>
      </c>
      <c r="J132" s="72" t="s">
        <v>511</v>
      </c>
      <c r="K132" s="70" t="str">
        <f t="shared" ref="K132" si="39">N132</f>
        <v/>
      </c>
      <c r="L132" s="5" t="s">
        <v>490</v>
      </c>
      <c r="M132" s="135" t="str">
        <f t="shared" si="35"/>
        <v/>
      </c>
      <c r="N132" s="105" t="str">
        <f t="shared" si="36"/>
        <v/>
      </c>
    </row>
    <row r="133" spans="1:14" s="5" customFormat="1" ht="20.100000000000001" customHeight="1" x14ac:dyDescent="0.2">
      <c r="A133" s="23" t="s">
        <v>265</v>
      </c>
      <c r="B133" s="24"/>
      <c r="D133" s="18" t="s">
        <v>742</v>
      </c>
      <c r="E133" s="200" t="s">
        <v>743</v>
      </c>
      <c r="F133" s="201"/>
      <c r="G133" s="136" t="s">
        <v>1010</v>
      </c>
      <c r="H133" s="136" t="s">
        <v>1011</v>
      </c>
      <c r="I133" s="136" t="s">
        <v>1012</v>
      </c>
      <c r="J133" s="72" t="s">
        <v>511</v>
      </c>
      <c r="K133" s="70" t="str">
        <f t="shared" ref="K133" si="40">N133</f>
        <v/>
      </c>
      <c r="L133" s="5" t="s">
        <v>490</v>
      </c>
      <c r="M133" s="135" t="str">
        <f t="shared" si="35"/>
        <v/>
      </c>
      <c r="N133" s="105" t="str">
        <f t="shared" si="36"/>
        <v/>
      </c>
    </row>
    <row r="134" spans="1:14" s="5" customFormat="1" ht="20.100000000000001" customHeight="1" x14ac:dyDescent="0.2">
      <c r="A134" s="23" t="s">
        <v>265</v>
      </c>
      <c r="B134" s="24"/>
      <c r="D134" s="68" t="s">
        <v>744</v>
      </c>
      <c r="E134" s="198" t="s">
        <v>745</v>
      </c>
      <c r="F134" s="199"/>
      <c r="G134" s="136" t="s">
        <v>1010</v>
      </c>
      <c r="H134" s="136" t="s">
        <v>1011</v>
      </c>
      <c r="I134" s="136" t="s">
        <v>1012</v>
      </c>
      <c r="J134" s="72" t="s">
        <v>511</v>
      </c>
      <c r="K134" s="70" t="str">
        <f t="shared" ref="K134" si="41">N134</f>
        <v/>
      </c>
      <c r="L134" s="5" t="s">
        <v>490</v>
      </c>
      <c r="M134" s="135" t="str">
        <f t="shared" si="35"/>
        <v/>
      </c>
      <c r="N134" s="105" t="str">
        <f t="shared" si="36"/>
        <v/>
      </c>
    </row>
    <row r="135" spans="1:14" s="5" customFormat="1" ht="20.100000000000001" customHeight="1" x14ac:dyDescent="0.2">
      <c r="A135" s="23" t="s">
        <v>265</v>
      </c>
      <c r="B135" s="24"/>
      <c r="D135" s="18" t="s">
        <v>746</v>
      </c>
      <c r="E135" s="200" t="s">
        <v>747</v>
      </c>
      <c r="F135" s="201"/>
      <c r="G135" s="136" t="s">
        <v>1010</v>
      </c>
      <c r="H135" s="136" t="s">
        <v>1011</v>
      </c>
      <c r="I135" s="136" t="s">
        <v>1012</v>
      </c>
      <c r="J135" s="72" t="s">
        <v>511</v>
      </c>
      <c r="K135" s="70" t="str">
        <f t="shared" ref="K135" si="42">N135</f>
        <v/>
      </c>
      <c r="L135" s="5" t="s">
        <v>490</v>
      </c>
      <c r="M135" s="135" t="str">
        <f t="shared" si="35"/>
        <v/>
      </c>
      <c r="N135" s="105" t="str">
        <f t="shared" si="36"/>
        <v/>
      </c>
    </row>
    <row r="136" spans="1:14" s="5" customFormat="1" ht="20.100000000000001" customHeight="1" x14ac:dyDescent="0.2">
      <c r="A136" s="23" t="s">
        <v>265</v>
      </c>
      <c r="B136" s="24"/>
      <c r="D136" s="68" t="s">
        <v>748</v>
      </c>
      <c r="E136" s="198" t="s">
        <v>749</v>
      </c>
      <c r="F136" s="199"/>
      <c r="G136" s="136" t="s">
        <v>1010</v>
      </c>
      <c r="H136" s="136" t="s">
        <v>1011</v>
      </c>
      <c r="I136" s="136" t="s">
        <v>1012</v>
      </c>
      <c r="J136" s="72" t="s">
        <v>511</v>
      </c>
      <c r="K136" s="70" t="str">
        <f t="shared" ref="K136" si="43">N136</f>
        <v/>
      </c>
      <c r="L136" s="5" t="s">
        <v>490</v>
      </c>
      <c r="M136" s="135" t="str">
        <f t="shared" si="35"/>
        <v/>
      </c>
      <c r="N136" s="105" t="str">
        <f t="shared" si="36"/>
        <v/>
      </c>
    </row>
    <row r="137" spans="1:14" s="5" customFormat="1" ht="20.100000000000001" customHeight="1" x14ac:dyDescent="0.2">
      <c r="A137" s="23" t="s">
        <v>265</v>
      </c>
      <c r="B137" s="24"/>
      <c r="D137" s="18" t="s">
        <v>750</v>
      </c>
      <c r="E137" s="200" t="s">
        <v>751</v>
      </c>
      <c r="F137" s="201"/>
      <c r="G137" s="136" t="s">
        <v>1010</v>
      </c>
      <c r="H137" s="136" t="s">
        <v>1011</v>
      </c>
      <c r="I137" s="136" t="s">
        <v>1012</v>
      </c>
      <c r="J137" s="72" t="s">
        <v>511</v>
      </c>
      <c r="K137" s="70" t="str">
        <f t="shared" ref="K137" si="44">N137</f>
        <v/>
      </c>
      <c r="L137" s="5" t="s">
        <v>490</v>
      </c>
      <c r="M137" s="135" t="str">
        <f t="shared" si="35"/>
        <v/>
      </c>
      <c r="N137" s="105" t="str">
        <f t="shared" si="36"/>
        <v/>
      </c>
    </row>
    <row r="138" spans="1:14" s="5" customFormat="1" ht="30" customHeight="1" x14ac:dyDescent="0.2">
      <c r="A138" s="23" t="s">
        <v>265</v>
      </c>
      <c r="B138" s="24"/>
      <c r="D138" s="68" t="s">
        <v>753</v>
      </c>
      <c r="E138" s="198" t="s">
        <v>754</v>
      </c>
      <c r="F138" s="199"/>
      <c r="G138" s="136" t="s">
        <v>1010</v>
      </c>
      <c r="H138" s="136" t="s">
        <v>1011</v>
      </c>
      <c r="I138" s="136" t="s">
        <v>1012</v>
      </c>
      <c r="J138" s="72" t="s">
        <v>511</v>
      </c>
      <c r="K138" s="70" t="str">
        <f t="shared" ref="K138" si="45">N138</f>
        <v/>
      </c>
      <c r="L138" s="5" t="s">
        <v>490</v>
      </c>
      <c r="M138" s="135" t="str">
        <f t="shared" si="35"/>
        <v/>
      </c>
      <c r="N138" s="105" t="str">
        <f t="shared" si="36"/>
        <v/>
      </c>
    </row>
    <row r="139" spans="1:14" s="5" customFormat="1" ht="45" customHeight="1" x14ac:dyDescent="0.2">
      <c r="A139" s="23" t="s">
        <v>265</v>
      </c>
      <c r="B139" s="24"/>
      <c r="D139" s="18" t="s">
        <v>756</v>
      </c>
      <c r="E139" s="200" t="s">
        <v>757</v>
      </c>
      <c r="F139" s="201"/>
      <c r="G139" s="136" t="s">
        <v>1010</v>
      </c>
      <c r="H139" s="136" t="s">
        <v>1011</v>
      </c>
      <c r="I139" s="136" t="s">
        <v>1012</v>
      </c>
      <c r="J139" s="72" t="s">
        <v>511</v>
      </c>
      <c r="K139" s="70" t="str">
        <f t="shared" ref="K139" si="46">N139</f>
        <v/>
      </c>
      <c r="L139" s="5" t="s">
        <v>490</v>
      </c>
      <c r="M139" s="135" t="str">
        <f t="shared" si="35"/>
        <v/>
      </c>
      <c r="N139" s="105" t="str">
        <f t="shared" si="36"/>
        <v/>
      </c>
    </row>
    <row r="140" spans="1:14" s="5" customFormat="1" ht="45" customHeight="1" x14ac:dyDescent="0.2">
      <c r="A140" s="23" t="s">
        <v>265</v>
      </c>
      <c r="B140" s="24"/>
      <c r="D140" s="68" t="s">
        <v>758</v>
      </c>
      <c r="E140" s="198" t="s">
        <v>759</v>
      </c>
      <c r="F140" s="199"/>
      <c r="G140" s="136" t="s">
        <v>1010</v>
      </c>
      <c r="H140" s="136" t="s">
        <v>1011</v>
      </c>
      <c r="I140" s="136" t="s">
        <v>1012</v>
      </c>
      <c r="J140" s="72" t="s">
        <v>511</v>
      </c>
      <c r="K140" s="70" t="str">
        <f t="shared" ref="K140" si="47">N140</f>
        <v/>
      </c>
      <c r="L140" s="5" t="s">
        <v>490</v>
      </c>
      <c r="M140" s="135" t="str">
        <f t="shared" si="35"/>
        <v/>
      </c>
      <c r="N140" s="105" t="str">
        <f t="shared" si="36"/>
        <v/>
      </c>
    </row>
    <row r="141" spans="1:14" s="5" customFormat="1" ht="30" customHeight="1" x14ac:dyDescent="0.2">
      <c r="A141" s="23" t="s">
        <v>265</v>
      </c>
      <c r="B141" s="24"/>
      <c r="D141" s="18" t="s">
        <v>760</v>
      </c>
      <c r="E141" s="200" t="s">
        <v>761</v>
      </c>
      <c r="F141" s="201"/>
      <c r="G141" s="136" t="s">
        <v>1010</v>
      </c>
      <c r="H141" s="136" t="s">
        <v>1011</v>
      </c>
      <c r="I141" s="136" t="s">
        <v>1012</v>
      </c>
      <c r="J141" s="72" t="s">
        <v>511</v>
      </c>
      <c r="K141" s="70" t="str">
        <f t="shared" ref="K141" si="48">N141</f>
        <v/>
      </c>
      <c r="L141" s="5" t="s">
        <v>490</v>
      </c>
      <c r="M141" s="135" t="str">
        <f t="shared" si="35"/>
        <v/>
      </c>
      <c r="N141" s="105" t="str">
        <f t="shared" si="36"/>
        <v/>
      </c>
    </row>
    <row r="142" spans="1:14" s="5" customFormat="1" ht="20.100000000000001" customHeight="1" x14ac:dyDescent="0.2">
      <c r="A142" s="23" t="s">
        <v>265</v>
      </c>
      <c r="B142" s="24"/>
      <c r="D142" s="68" t="s">
        <v>762</v>
      </c>
      <c r="E142" s="198" t="s">
        <v>763</v>
      </c>
      <c r="F142" s="199"/>
      <c r="G142" s="136" t="s">
        <v>1010</v>
      </c>
      <c r="H142" s="136" t="s">
        <v>1011</v>
      </c>
      <c r="I142" s="136" t="s">
        <v>1012</v>
      </c>
      <c r="J142" s="72" t="s">
        <v>511</v>
      </c>
      <c r="K142" s="70" t="str">
        <f t="shared" ref="K142" si="49">N142</f>
        <v/>
      </c>
      <c r="L142" s="5" t="s">
        <v>490</v>
      </c>
      <c r="M142" s="135" t="str">
        <f t="shared" si="35"/>
        <v/>
      </c>
      <c r="N142" s="105" t="str">
        <f t="shared" si="36"/>
        <v/>
      </c>
    </row>
    <row r="143" spans="1:14" s="5" customFormat="1" ht="30" customHeight="1" x14ac:dyDescent="0.2">
      <c r="A143" s="23" t="s">
        <v>265</v>
      </c>
      <c r="B143" s="24"/>
      <c r="D143" s="18" t="s">
        <v>764</v>
      </c>
      <c r="E143" s="200" t="s">
        <v>765</v>
      </c>
      <c r="F143" s="201"/>
      <c r="G143" s="136" t="s">
        <v>1010</v>
      </c>
      <c r="H143" s="136" t="s">
        <v>1011</v>
      </c>
      <c r="I143" s="136" t="s">
        <v>1012</v>
      </c>
      <c r="J143" s="72" t="s">
        <v>511</v>
      </c>
      <c r="K143" s="70" t="str">
        <f t="shared" ref="K143" si="50">N143</f>
        <v/>
      </c>
      <c r="M143" s="135" t="str">
        <f t="shared" si="35"/>
        <v/>
      </c>
      <c r="N143" s="105" t="str">
        <f t="shared" si="36"/>
        <v/>
      </c>
    </row>
    <row r="144" spans="1:14" s="5" customFormat="1" ht="12.75" customHeight="1" x14ac:dyDescent="0.2">
      <c r="A144" s="23"/>
      <c r="B144" s="24"/>
      <c r="D144" s="20" t="s">
        <v>547</v>
      </c>
      <c r="E144" s="21"/>
      <c r="F144" s="21"/>
      <c r="G144" s="21"/>
      <c r="H144" s="21"/>
      <c r="I144" s="21"/>
      <c r="J144" s="21"/>
      <c r="K144" s="27"/>
      <c r="L144" s="58"/>
      <c r="M144" s="135" t="str">
        <f t="shared" si="35"/>
        <v/>
      </c>
      <c r="N144" s="105" t="str">
        <f t="shared" si="36"/>
        <v/>
      </c>
    </row>
    <row r="145" spans="1:14" s="5" customFormat="1" ht="45" customHeight="1" x14ac:dyDescent="0.2">
      <c r="A145" s="23" t="s">
        <v>265</v>
      </c>
      <c r="B145" s="24"/>
      <c r="D145" s="68" t="s">
        <v>766</v>
      </c>
      <c r="E145" s="198" t="s">
        <v>767</v>
      </c>
      <c r="F145" s="199"/>
      <c r="G145" s="136" t="s">
        <v>1010</v>
      </c>
      <c r="H145" s="136" t="s">
        <v>1011</v>
      </c>
      <c r="I145" s="136" t="s">
        <v>1012</v>
      </c>
      <c r="J145" s="72" t="s">
        <v>511</v>
      </c>
      <c r="K145" s="70" t="str">
        <f t="shared" ref="K145" si="51">N145</f>
        <v/>
      </c>
      <c r="L145" s="5" t="s">
        <v>490</v>
      </c>
      <c r="M145" s="135" t="str">
        <f t="shared" si="35"/>
        <v/>
      </c>
      <c r="N145" s="105" t="str">
        <f t="shared" si="36"/>
        <v/>
      </c>
    </row>
    <row r="146" spans="1:14" s="5" customFormat="1" ht="30" customHeight="1" x14ac:dyDescent="0.2">
      <c r="A146" s="23" t="s">
        <v>265</v>
      </c>
      <c r="B146" s="24"/>
      <c r="D146" s="18" t="s">
        <v>769</v>
      </c>
      <c r="E146" s="200" t="s">
        <v>770</v>
      </c>
      <c r="F146" s="201"/>
      <c r="G146" s="136" t="s">
        <v>1010</v>
      </c>
      <c r="H146" s="136" t="s">
        <v>1011</v>
      </c>
      <c r="I146" s="136" t="s">
        <v>1012</v>
      </c>
      <c r="J146" s="72" t="s">
        <v>511</v>
      </c>
      <c r="K146" s="70" t="str">
        <f t="shared" ref="K146" si="52">N146</f>
        <v/>
      </c>
      <c r="L146" s="5" t="s">
        <v>490</v>
      </c>
      <c r="M146" s="135" t="str">
        <f t="shared" si="35"/>
        <v/>
      </c>
      <c r="N146" s="105" t="str">
        <f t="shared" si="36"/>
        <v/>
      </c>
    </row>
    <row r="147" spans="1:14" s="5" customFormat="1" ht="45" customHeight="1" x14ac:dyDescent="0.2">
      <c r="A147" s="23" t="s">
        <v>265</v>
      </c>
      <c r="B147" s="24"/>
      <c r="D147" s="68" t="s">
        <v>771</v>
      </c>
      <c r="E147" s="198" t="s">
        <v>772</v>
      </c>
      <c r="F147" s="199"/>
      <c r="G147" s="136" t="s">
        <v>1010</v>
      </c>
      <c r="H147" s="136" t="s">
        <v>1011</v>
      </c>
      <c r="I147" s="136" t="s">
        <v>1012</v>
      </c>
      <c r="J147" s="72" t="s">
        <v>511</v>
      </c>
      <c r="K147" s="70" t="str">
        <f t="shared" ref="K147" si="53">N147</f>
        <v/>
      </c>
      <c r="L147" s="5" t="s">
        <v>490</v>
      </c>
      <c r="M147" s="135" t="str">
        <f t="shared" si="35"/>
        <v/>
      </c>
      <c r="N147" s="105" t="str">
        <f t="shared" si="36"/>
        <v/>
      </c>
    </row>
    <row r="148" spans="1:14" s="5" customFormat="1" ht="20.100000000000001" customHeight="1" x14ac:dyDescent="0.2">
      <c r="A148" s="23" t="s">
        <v>265</v>
      </c>
      <c r="B148" s="24"/>
      <c r="D148" s="18" t="s">
        <v>773</v>
      </c>
      <c r="E148" s="200" t="s">
        <v>774</v>
      </c>
      <c r="F148" s="201"/>
      <c r="G148" s="136" t="s">
        <v>1010</v>
      </c>
      <c r="H148" s="136" t="s">
        <v>1011</v>
      </c>
      <c r="I148" s="136" t="s">
        <v>1012</v>
      </c>
      <c r="J148" s="72" t="s">
        <v>511</v>
      </c>
      <c r="K148" s="70" t="str">
        <f t="shared" ref="K148" si="54">N148</f>
        <v/>
      </c>
      <c r="L148" s="5" t="s">
        <v>490</v>
      </c>
      <c r="M148" s="135" t="str">
        <f t="shared" si="35"/>
        <v/>
      </c>
      <c r="N148" s="105" t="str">
        <f t="shared" si="36"/>
        <v/>
      </c>
    </row>
    <row r="149" spans="1:14" s="5" customFormat="1" ht="30" customHeight="1" x14ac:dyDescent="0.2">
      <c r="A149" s="23" t="s">
        <v>265</v>
      </c>
      <c r="B149" s="24"/>
      <c r="D149" s="68" t="s">
        <v>775</v>
      </c>
      <c r="E149" s="198" t="s">
        <v>776</v>
      </c>
      <c r="F149" s="199"/>
      <c r="G149" s="136" t="s">
        <v>1010</v>
      </c>
      <c r="H149" s="136" t="s">
        <v>1011</v>
      </c>
      <c r="I149" s="136" t="s">
        <v>1012</v>
      </c>
      <c r="J149" s="72" t="s">
        <v>511</v>
      </c>
      <c r="K149" s="70" t="str">
        <f t="shared" ref="K149" si="55">N149</f>
        <v/>
      </c>
      <c r="L149" s="5" t="s">
        <v>490</v>
      </c>
      <c r="M149" s="135" t="str">
        <f t="shared" si="35"/>
        <v/>
      </c>
      <c r="N149" s="105" t="str">
        <f t="shared" si="36"/>
        <v/>
      </c>
    </row>
    <row r="150" spans="1:14" s="5" customFormat="1" ht="45" customHeight="1" x14ac:dyDescent="0.2">
      <c r="A150" s="23" t="s">
        <v>265</v>
      </c>
      <c r="B150" s="24"/>
      <c r="D150" s="18" t="s">
        <v>777</v>
      </c>
      <c r="E150" s="200" t="s">
        <v>778</v>
      </c>
      <c r="F150" s="201"/>
      <c r="G150" s="136" t="s">
        <v>1010</v>
      </c>
      <c r="H150" s="136" t="s">
        <v>1011</v>
      </c>
      <c r="I150" s="136" t="s">
        <v>1012</v>
      </c>
      <c r="J150" s="72" t="s">
        <v>511</v>
      </c>
      <c r="K150" s="70" t="str">
        <f t="shared" ref="K150" si="56">N150</f>
        <v/>
      </c>
      <c r="L150" s="5" t="s">
        <v>490</v>
      </c>
      <c r="M150" s="135" t="str">
        <f t="shared" si="35"/>
        <v/>
      </c>
      <c r="N150" s="105" t="str">
        <f t="shared" si="36"/>
        <v/>
      </c>
    </row>
    <row r="151" spans="1:14" s="5" customFormat="1" ht="30" customHeight="1" x14ac:dyDescent="0.2">
      <c r="A151" s="23" t="s">
        <v>265</v>
      </c>
      <c r="B151" s="24"/>
      <c r="D151" s="68" t="s">
        <v>780</v>
      </c>
      <c r="E151" s="198" t="s">
        <v>781</v>
      </c>
      <c r="F151" s="199"/>
      <c r="G151" s="136" t="s">
        <v>1010</v>
      </c>
      <c r="H151" s="136" t="s">
        <v>1011</v>
      </c>
      <c r="I151" s="136" t="s">
        <v>1012</v>
      </c>
      <c r="J151" s="72" t="s">
        <v>511</v>
      </c>
      <c r="K151" s="70" t="str">
        <f t="shared" ref="K151" si="57">N151</f>
        <v/>
      </c>
      <c r="L151" s="5" t="s">
        <v>490</v>
      </c>
      <c r="M151" s="135" t="str">
        <f t="shared" si="35"/>
        <v/>
      </c>
      <c r="N151" s="105" t="str">
        <f t="shared" si="36"/>
        <v/>
      </c>
    </row>
    <row r="152" spans="1:14" s="5" customFormat="1" ht="30" customHeight="1" x14ac:dyDescent="0.2">
      <c r="A152" s="23" t="s">
        <v>265</v>
      </c>
      <c r="B152" s="24"/>
      <c r="D152" s="18" t="s">
        <v>782</v>
      </c>
      <c r="E152" s="200" t="s">
        <v>783</v>
      </c>
      <c r="F152" s="201"/>
      <c r="G152" s="136" t="s">
        <v>1010</v>
      </c>
      <c r="H152" s="136" t="s">
        <v>1011</v>
      </c>
      <c r="I152" s="136" t="s">
        <v>1012</v>
      </c>
      <c r="J152" s="72" t="s">
        <v>511</v>
      </c>
      <c r="K152" s="70" t="str">
        <f t="shared" ref="K152" si="58">N152</f>
        <v/>
      </c>
      <c r="L152" s="5" t="s">
        <v>490</v>
      </c>
      <c r="M152" s="135" t="str">
        <f t="shared" si="35"/>
        <v/>
      </c>
      <c r="N152" s="105" t="str">
        <f t="shared" si="36"/>
        <v/>
      </c>
    </row>
    <row r="153" spans="1:14" s="5" customFormat="1" ht="30" customHeight="1" x14ac:dyDescent="0.2">
      <c r="A153" s="23" t="s">
        <v>265</v>
      </c>
      <c r="B153" s="24"/>
      <c r="D153" s="68" t="s">
        <v>784</v>
      </c>
      <c r="E153" s="198" t="s">
        <v>785</v>
      </c>
      <c r="F153" s="199"/>
      <c r="G153" s="136" t="s">
        <v>1010</v>
      </c>
      <c r="H153" s="136" t="s">
        <v>1011</v>
      </c>
      <c r="I153" s="136" t="s">
        <v>1012</v>
      </c>
      <c r="J153" s="72" t="s">
        <v>511</v>
      </c>
      <c r="K153" s="70" t="str">
        <f t="shared" ref="K153" si="59">N153</f>
        <v/>
      </c>
      <c r="L153" s="5" t="s">
        <v>490</v>
      </c>
      <c r="M153" s="135" t="str">
        <f t="shared" si="35"/>
        <v/>
      </c>
      <c r="N153" s="105" t="str">
        <f t="shared" si="36"/>
        <v/>
      </c>
    </row>
    <row r="154" spans="1:14" s="5" customFormat="1" ht="60" customHeight="1" x14ac:dyDescent="0.2">
      <c r="A154" s="23" t="s">
        <v>265</v>
      </c>
      <c r="B154" s="24"/>
      <c r="D154" s="18" t="s">
        <v>786</v>
      </c>
      <c r="E154" s="200" t="s">
        <v>787</v>
      </c>
      <c r="F154" s="201"/>
      <c r="G154" s="136" t="s">
        <v>1010</v>
      </c>
      <c r="H154" s="136" t="s">
        <v>1011</v>
      </c>
      <c r="I154" s="136" t="s">
        <v>1012</v>
      </c>
      <c r="J154" s="72" t="s">
        <v>511</v>
      </c>
      <c r="K154" s="70" t="str">
        <f t="shared" ref="K154" si="60">N154</f>
        <v/>
      </c>
      <c r="L154" s="5" t="s">
        <v>490</v>
      </c>
      <c r="M154" s="135" t="str">
        <f t="shared" si="35"/>
        <v/>
      </c>
      <c r="N154" s="105" t="str">
        <f t="shared" si="36"/>
        <v/>
      </c>
    </row>
    <row r="155" spans="1:14" s="5" customFormat="1" ht="45" customHeight="1" x14ac:dyDescent="0.2">
      <c r="A155" s="23" t="s">
        <v>265</v>
      </c>
      <c r="B155" s="24"/>
      <c r="D155" s="68" t="s">
        <v>788</v>
      </c>
      <c r="E155" s="217" t="s">
        <v>789</v>
      </c>
      <c r="F155" s="218"/>
      <c r="G155" s="136" t="s">
        <v>1010</v>
      </c>
      <c r="H155" s="136" t="s">
        <v>1011</v>
      </c>
      <c r="I155" s="136" t="s">
        <v>1012</v>
      </c>
      <c r="J155" s="129" t="s">
        <v>511</v>
      </c>
      <c r="K155" s="130" t="str">
        <f t="shared" ref="K155:K156" si="61">N155</f>
        <v/>
      </c>
      <c r="L155" s="5" t="s">
        <v>490</v>
      </c>
      <c r="M155" s="135" t="str">
        <f t="shared" si="35"/>
        <v/>
      </c>
      <c r="N155" s="105" t="str">
        <f t="shared" si="36"/>
        <v/>
      </c>
    </row>
    <row r="156" spans="1:14" s="5" customFormat="1" ht="30" customHeight="1" x14ac:dyDescent="0.2">
      <c r="A156" s="23"/>
      <c r="B156" s="24"/>
      <c r="D156" s="18" t="s">
        <v>790</v>
      </c>
      <c r="E156" s="227" t="s">
        <v>791</v>
      </c>
      <c r="F156" s="228"/>
      <c r="G156" s="136" t="s">
        <v>1010</v>
      </c>
      <c r="H156" s="136" t="s">
        <v>1011</v>
      </c>
      <c r="I156" s="136" t="s">
        <v>1012</v>
      </c>
      <c r="J156" s="131"/>
      <c r="K156" s="132" t="str">
        <f t="shared" si="61"/>
        <v/>
      </c>
      <c r="L156" s="5" t="s">
        <v>490</v>
      </c>
      <c r="M156" s="135" t="str">
        <f t="shared" si="35"/>
        <v/>
      </c>
      <c r="N156" s="105" t="str">
        <f t="shared" si="36"/>
        <v/>
      </c>
    </row>
    <row r="157" spans="1:14" s="5" customFormat="1" ht="30" customHeight="1" x14ac:dyDescent="0.2">
      <c r="A157" s="23"/>
      <c r="B157" s="24"/>
      <c r="D157" s="68" t="s">
        <v>792</v>
      </c>
      <c r="E157" s="217" t="s">
        <v>793</v>
      </c>
      <c r="F157" s="229"/>
      <c r="G157" s="136" t="s">
        <v>1010</v>
      </c>
      <c r="H157" s="136" t="s">
        <v>1011</v>
      </c>
      <c r="I157" s="136" t="s">
        <v>1012</v>
      </c>
      <c r="J157" s="131"/>
      <c r="K157" s="132" t="str">
        <f t="shared" ref="K157:K158" si="62">N157</f>
        <v/>
      </c>
      <c r="L157" s="5" t="s">
        <v>490</v>
      </c>
      <c r="M157" s="135" t="str">
        <f t="shared" si="35"/>
        <v/>
      </c>
      <c r="N157" s="105" t="str">
        <f t="shared" si="36"/>
        <v/>
      </c>
    </row>
    <row r="158" spans="1:14" s="5" customFormat="1" ht="30" customHeight="1" x14ac:dyDescent="0.2">
      <c r="A158" s="23"/>
      <c r="B158" s="24"/>
      <c r="D158" s="18" t="s">
        <v>794</v>
      </c>
      <c r="E158" s="227" t="s">
        <v>795</v>
      </c>
      <c r="F158" s="228"/>
      <c r="G158" s="136" t="s">
        <v>1010</v>
      </c>
      <c r="H158" s="136" t="s">
        <v>1011</v>
      </c>
      <c r="I158" s="136" t="s">
        <v>1012</v>
      </c>
      <c r="J158" s="131"/>
      <c r="K158" s="132" t="str">
        <f t="shared" si="62"/>
        <v/>
      </c>
      <c r="L158" s="5" t="s">
        <v>490</v>
      </c>
      <c r="M158" s="135" t="str">
        <f t="shared" si="35"/>
        <v/>
      </c>
      <c r="N158" s="105" t="str">
        <f t="shared" si="36"/>
        <v/>
      </c>
    </row>
    <row r="159" spans="1:14" s="5" customFormat="1" ht="30" customHeight="1" x14ac:dyDescent="0.2">
      <c r="A159" s="23"/>
      <c r="B159" s="24"/>
      <c r="D159" s="68" t="s">
        <v>796</v>
      </c>
      <c r="E159" s="217" t="s">
        <v>797</v>
      </c>
      <c r="F159" s="229"/>
      <c r="G159" s="136" t="s">
        <v>1010</v>
      </c>
      <c r="H159" s="136" t="s">
        <v>1011</v>
      </c>
      <c r="I159" s="136" t="s">
        <v>1012</v>
      </c>
      <c r="J159" s="131"/>
      <c r="K159" s="132" t="str">
        <f t="shared" ref="K159:K162" si="63">N159</f>
        <v/>
      </c>
      <c r="L159" s="5" t="s">
        <v>490</v>
      </c>
      <c r="M159" s="135" t="str">
        <f t="shared" si="35"/>
        <v/>
      </c>
      <c r="N159" s="105" t="str">
        <f t="shared" si="36"/>
        <v/>
      </c>
    </row>
    <row r="160" spans="1:14" s="5" customFormat="1" ht="30" customHeight="1" x14ac:dyDescent="0.2">
      <c r="A160" s="23"/>
      <c r="B160" s="24"/>
      <c r="D160" s="18" t="s">
        <v>798</v>
      </c>
      <c r="E160" s="227" t="s">
        <v>799</v>
      </c>
      <c r="F160" s="228"/>
      <c r="G160" s="136" t="s">
        <v>1010</v>
      </c>
      <c r="H160" s="136" t="s">
        <v>1011</v>
      </c>
      <c r="I160" s="136" t="s">
        <v>1012</v>
      </c>
      <c r="J160" s="131"/>
      <c r="K160" s="132" t="str">
        <f t="shared" si="63"/>
        <v/>
      </c>
      <c r="L160" s="5" t="s">
        <v>490</v>
      </c>
      <c r="M160" s="135" t="str">
        <f t="shared" si="35"/>
        <v/>
      </c>
      <c r="N160" s="105" t="str">
        <f t="shared" si="36"/>
        <v/>
      </c>
    </row>
    <row r="161" spans="1:14" s="5" customFormat="1" ht="45" customHeight="1" x14ac:dyDescent="0.2">
      <c r="A161" s="23"/>
      <c r="B161" s="24"/>
      <c r="D161" s="68" t="s">
        <v>801</v>
      </c>
      <c r="E161" s="217" t="s">
        <v>802</v>
      </c>
      <c r="F161" s="229"/>
      <c r="G161" s="136" t="s">
        <v>1010</v>
      </c>
      <c r="H161" s="136" t="s">
        <v>1011</v>
      </c>
      <c r="I161" s="136" t="s">
        <v>1012</v>
      </c>
      <c r="J161" s="131"/>
      <c r="K161" s="132" t="str">
        <f t="shared" si="63"/>
        <v/>
      </c>
      <c r="L161" s="5" t="s">
        <v>490</v>
      </c>
      <c r="M161" s="135" t="str">
        <f t="shared" si="35"/>
        <v/>
      </c>
      <c r="N161" s="105" t="str">
        <f t="shared" si="36"/>
        <v/>
      </c>
    </row>
    <row r="162" spans="1:14" s="5" customFormat="1" ht="30" customHeight="1" x14ac:dyDescent="0.2">
      <c r="A162" s="23"/>
      <c r="B162" s="24"/>
      <c r="D162" s="18" t="s">
        <v>804</v>
      </c>
      <c r="E162" s="227" t="s">
        <v>805</v>
      </c>
      <c r="F162" s="228"/>
      <c r="G162" s="136" t="s">
        <v>1010</v>
      </c>
      <c r="H162" s="136" t="s">
        <v>1011</v>
      </c>
      <c r="I162" s="136" t="s">
        <v>1012</v>
      </c>
      <c r="J162" s="131"/>
      <c r="K162" s="132" t="str">
        <f t="shared" si="63"/>
        <v/>
      </c>
      <c r="L162" s="5" t="s">
        <v>490</v>
      </c>
      <c r="M162" s="135" t="str">
        <f t="shared" si="35"/>
        <v/>
      </c>
      <c r="N162" s="105" t="str">
        <f t="shared" si="36"/>
        <v/>
      </c>
    </row>
    <row r="163" spans="1:14" s="5" customFormat="1" ht="30" customHeight="1" x14ac:dyDescent="0.2">
      <c r="A163" s="23"/>
      <c r="B163" s="24"/>
      <c r="D163" s="68" t="s">
        <v>807</v>
      </c>
      <c r="E163" s="217" t="s">
        <v>808</v>
      </c>
      <c r="F163" s="229"/>
      <c r="G163" s="136" t="s">
        <v>1010</v>
      </c>
      <c r="H163" s="136" t="s">
        <v>1011</v>
      </c>
      <c r="I163" s="136" t="s">
        <v>1012</v>
      </c>
      <c r="J163" s="131"/>
      <c r="K163" s="132" t="str">
        <f t="shared" ref="K163:K170" si="64">N163</f>
        <v/>
      </c>
      <c r="L163" s="5" t="s">
        <v>490</v>
      </c>
      <c r="M163" s="135" t="str">
        <f t="shared" si="35"/>
        <v/>
      </c>
      <c r="N163" s="105" t="str">
        <f t="shared" si="36"/>
        <v/>
      </c>
    </row>
    <row r="164" spans="1:14" s="5" customFormat="1" ht="30" customHeight="1" x14ac:dyDescent="0.2">
      <c r="A164" s="23"/>
      <c r="B164" s="24"/>
      <c r="D164" s="18" t="s">
        <v>810</v>
      </c>
      <c r="E164" s="227" t="s">
        <v>811</v>
      </c>
      <c r="F164" s="228"/>
      <c r="G164" s="136" t="s">
        <v>1010</v>
      </c>
      <c r="H164" s="136" t="s">
        <v>1011</v>
      </c>
      <c r="I164" s="136" t="s">
        <v>1012</v>
      </c>
      <c r="J164" s="131"/>
      <c r="K164" s="132" t="str">
        <f t="shared" si="64"/>
        <v/>
      </c>
      <c r="L164" s="5" t="s">
        <v>490</v>
      </c>
      <c r="M164" s="135" t="str">
        <f t="shared" si="35"/>
        <v/>
      </c>
      <c r="N164" s="105" t="str">
        <f t="shared" si="36"/>
        <v/>
      </c>
    </row>
    <row r="165" spans="1:14" s="5" customFormat="1" ht="20.100000000000001" customHeight="1" x14ac:dyDescent="0.2">
      <c r="A165" s="23"/>
      <c r="B165" s="24"/>
      <c r="D165" s="68" t="s">
        <v>813</v>
      </c>
      <c r="E165" s="217" t="s">
        <v>814</v>
      </c>
      <c r="F165" s="229"/>
      <c r="G165" s="136" t="s">
        <v>1010</v>
      </c>
      <c r="H165" s="136" t="s">
        <v>1011</v>
      </c>
      <c r="I165" s="136" t="s">
        <v>1012</v>
      </c>
      <c r="J165" s="131"/>
      <c r="K165" s="132" t="str">
        <f t="shared" si="64"/>
        <v/>
      </c>
      <c r="L165" s="5" t="s">
        <v>490</v>
      </c>
      <c r="M165" s="135" t="str">
        <f t="shared" si="35"/>
        <v/>
      </c>
      <c r="N165" s="105" t="str">
        <f t="shared" si="36"/>
        <v/>
      </c>
    </row>
    <row r="166" spans="1:14" s="5" customFormat="1" ht="30" customHeight="1" x14ac:dyDescent="0.2">
      <c r="A166" s="23"/>
      <c r="B166" s="24"/>
      <c r="D166" s="18" t="s">
        <v>816</v>
      </c>
      <c r="E166" s="227" t="s">
        <v>817</v>
      </c>
      <c r="F166" s="228"/>
      <c r="G166" s="136" t="s">
        <v>1010</v>
      </c>
      <c r="H166" s="136" t="s">
        <v>1011</v>
      </c>
      <c r="I166" s="136" t="s">
        <v>1012</v>
      </c>
      <c r="J166" s="131"/>
      <c r="K166" s="132" t="str">
        <f t="shared" si="64"/>
        <v/>
      </c>
      <c r="L166" s="5" t="s">
        <v>490</v>
      </c>
      <c r="M166" s="135" t="str">
        <f t="shared" si="35"/>
        <v/>
      </c>
      <c r="N166" s="105" t="str">
        <f t="shared" si="36"/>
        <v/>
      </c>
    </row>
    <row r="167" spans="1:14" s="5" customFormat="1" ht="20.100000000000001" customHeight="1" x14ac:dyDescent="0.2">
      <c r="A167" s="23"/>
      <c r="B167" s="24"/>
      <c r="D167" s="68" t="s">
        <v>819</v>
      </c>
      <c r="E167" s="217" t="s">
        <v>820</v>
      </c>
      <c r="F167" s="229"/>
      <c r="G167" s="136" t="s">
        <v>1010</v>
      </c>
      <c r="H167" s="136" t="s">
        <v>1011</v>
      </c>
      <c r="I167" s="136" t="s">
        <v>1012</v>
      </c>
      <c r="J167" s="131"/>
      <c r="K167" s="132" t="str">
        <f t="shared" si="64"/>
        <v/>
      </c>
      <c r="L167" s="5" t="s">
        <v>490</v>
      </c>
      <c r="M167" s="135" t="str">
        <f t="shared" si="35"/>
        <v/>
      </c>
      <c r="N167" s="105" t="str">
        <f t="shared" si="36"/>
        <v/>
      </c>
    </row>
    <row r="168" spans="1:14" s="5" customFormat="1" ht="30" customHeight="1" x14ac:dyDescent="0.2">
      <c r="A168" s="23"/>
      <c r="B168" s="24"/>
      <c r="D168" s="18" t="s">
        <v>822</v>
      </c>
      <c r="E168" s="227" t="s">
        <v>823</v>
      </c>
      <c r="F168" s="228"/>
      <c r="G168" s="136" t="s">
        <v>1010</v>
      </c>
      <c r="H168" s="136" t="s">
        <v>1011</v>
      </c>
      <c r="I168" s="136" t="s">
        <v>1012</v>
      </c>
      <c r="J168" s="131"/>
      <c r="K168" s="132" t="str">
        <f t="shared" si="64"/>
        <v/>
      </c>
      <c r="L168" s="5" t="s">
        <v>490</v>
      </c>
      <c r="M168" s="135" t="str">
        <f t="shared" si="35"/>
        <v/>
      </c>
      <c r="N168" s="105" t="str">
        <f t="shared" si="36"/>
        <v/>
      </c>
    </row>
    <row r="169" spans="1:14" s="5" customFormat="1" ht="30" customHeight="1" x14ac:dyDescent="0.2">
      <c r="A169" s="23"/>
      <c r="B169" s="24"/>
      <c r="D169" s="68" t="s">
        <v>825</v>
      </c>
      <c r="E169" s="217" t="s">
        <v>826</v>
      </c>
      <c r="F169" s="229"/>
      <c r="G169" s="136" t="s">
        <v>1010</v>
      </c>
      <c r="H169" s="136" t="s">
        <v>1011</v>
      </c>
      <c r="I169" s="136" t="s">
        <v>1012</v>
      </c>
      <c r="J169" s="131"/>
      <c r="K169" s="132" t="str">
        <f t="shared" si="64"/>
        <v/>
      </c>
      <c r="L169" s="5" t="s">
        <v>490</v>
      </c>
      <c r="M169" s="135" t="str">
        <f t="shared" si="35"/>
        <v/>
      </c>
      <c r="N169" s="105" t="str">
        <f t="shared" si="36"/>
        <v/>
      </c>
    </row>
    <row r="170" spans="1:14" s="5" customFormat="1" ht="30" customHeight="1" x14ac:dyDescent="0.2">
      <c r="A170" s="23"/>
      <c r="B170" s="24"/>
      <c r="D170" s="18" t="s">
        <v>828</v>
      </c>
      <c r="E170" s="227" t="s">
        <v>829</v>
      </c>
      <c r="F170" s="228"/>
      <c r="G170" s="136" t="s">
        <v>1010</v>
      </c>
      <c r="H170" s="136" t="s">
        <v>1011</v>
      </c>
      <c r="I170" s="136" t="s">
        <v>1012</v>
      </c>
      <c r="J170" s="131"/>
      <c r="K170" s="132" t="str">
        <f t="shared" si="64"/>
        <v/>
      </c>
      <c r="L170" s="5" t="s">
        <v>490</v>
      </c>
      <c r="M170" s="135" t="str">
        <f t="shared" si="35"/>
        <v/>
      </c>
      <c r="N170" s="105" t="str">
        <f t="shared" si="36"/>
        <v/>
      </c>
    </row>
    <row r="171" spans="1:14" s="5" customFormat="1" ht="30" customHeight="1" x14ac:dyDescent="0.2">
      <c r="A171" s="23"/>
      <c r="B171" s="24"/>
      <c r="D171" s="68" t="s">
        <v>831</v>
      </c>
      <c r="E171" s="217" t="s">
        <v>832</v>
      </c>
      <c r="F171" s="229"/>
      <c r="G171" s="136" t="s">
        <v>1010</v>
      </c>
      <c r="H171" s="136" t="s">
        <v>1011</v>
      </c>
      <c r="I171" s="136" t="s">
        <v>1012</v>
      </c>
      <c r="J171" s="131"/>
      <c r="K171" s="132" t="str">
        <f t="shared" ref="K171:K179" si="65">N171</f>
        <v/>
      </c>
      <c r="L171" s="5" t="s">
        <v>490</v>
      </c>
      <c r="M171" s="135" t="str">
        <f t="shared" si="35"/>
        <v/>
      </c>
      <c r="N171" s="105" t="str">
        <f t="shared" si="36"/>
        <v/>
      </c>
    </row>
    <row r="172" spans="1:14" s="5" customFormat="1" ht="45" customHeight="1" x14ac:dyDescent="0.2">
      <c r="A172" s="23"/>
      <c r="B172" s="24"/>
      <c r="D172" s="18" t="s">
        <v>834</v>
      </c>
      <c r="E172" s="227" t="s">
        <v>835</v>
      </c>
      <c r="F172" s="228"/>
      <c r="G172" s="136" t="s">
        <v>1010</v>
      </c>
      <c r="H172" s="136" t="s">
        <v>1011</v>
      </c>
      <c r="I172" s="136" t="s">
        <v>1012</v>
      </c>
      <c r="J172" s="131"/>
      <c r="K172" s="132" t="str">
        <f t="shared" si="65"/>
        <v/>
      </c>
      <c r="L172" s="5" t="s">
        <v>490</v>
      </c>
      <c r="M172" s="135" t="str">
        <f t="shared" si="35"/>
        <v/>
      </c>
      <c r="N172" s="105" t="str">
        <f t="shared" si="36"/>
        <v/>
      </c>
    </row>
    <row r="173" spans="1:14" s="5" customFormat="1" ht="30" customHeight="1" x14ac:dyDescent="0.2">
      <c r="A173" s="23"/>
      <c r="B173" s="24"/>
      <c r="D173" s="68" t="s">
        <v>836</v>
      </c>
      <c r="E173" s="217" t="s">
        <v>837</v>
      </c>
      <c r="F173" s="229"/>
      <c r="G173" s="136" t="s">
        <v>1010</v>
      </c>
      <c r="H173" s="136" t="s">
        <v>1011</v>
      </c>
      <c r="I173" s="136" t="s">
        <v>1012</v>
      </c>
      <c r="J173" s="131"/>
      <c r="K173" s="132" t="str">
        <f t="shared" si="65"/>
        <v/>
      </c>
      <c r="L173" s="5" t="s">
        <v>490</v>
      </c>
      <c r="M173" s="135" t="str">
        <f t="shared" si="35"/>
        <v/>
      </c>
      <c r="N173" s="105" t="str">
        <f t="shared" si="36"/>
        <v/>
      </c>
    </row>
    <row r="174" spans="1:14" s="5" customFormat="1" ht="45" customHeight="1" x14ac:dyDescent="0.2">
      <c r="A174" s="23"/>
      <c r="B174" s="24"/>
      <c r="D174" s="18" t="s">
        <v>838</v>
      </c>
      <c r="E174" s="227" t="s">
        <v>839</v>
      </c>
      <c r="F174" s="228"/>
      <c r="G174" s="136" t="s">
        <v>1010</v>
      </c>
      <c r="H174" s="136" t="s">
        <v>1011</v>
      </c>
      <c r="I174" s="136" t="s">
        <v>1012</v>
      </c>
      <c r="J174" s="131"/>
      <c r="K174" s="132" t="str">
        <f t="shared" si="65"/>
        <v/>
      </c>
      <c r="L174" s="5" t="s">
        <v>490</v>
      </c>
      <c r="M174" s="135" t="str">
        <f t="shared" si="35"/>
        <v/>
      </c>
      <c r="N174" s="105" t="str">
        <f t="shared" si="36"/>
        <v/>
      </c>
    </row>
    <row r="175" spans="1:14" s="5" customFormat="1" ht="30" customHeight="1" x14ac:dyDescent="0.2">
      <c r="A175" s="23"/>
      <c r="B175" s="24"/>
      <c r="D175" s="68" t="s">
        <v>840</v>
      </c>
      <c r="E175" s="217" t="s">
        <v>841</v>
      </c>
      <c r="F175" s="229"/>
      <c r="G175" s="136" t="s">
        <v>1010</v>
      </c>
      <c r="H175" s="136" t="s">
        <v>1011</v>
      </c>
      <c r="I175" s="136" t="s">
        <v>1012</v>
      </c>
      <c r="J175" s="131"/>
      <c r="K175" s="132" t="str">
        <f t="shared" si="65"/>
        <v/>
      </c>
      <c r="L175" s="5" t="s">
        <v>490</v>
      </c>
      <c r="M175" s="135" t="str">
        <f t="shared" si="35"/>
        <v/>
      </c>
      <c r="N175" s="105" t="str">
        <f t="shared" si="36"/>
        <v/>
      </c>
    </row>
    <row r="176" spans="1:14" s="5" customFormat="1" ht="20.100000000000001" customHeight="1" x14ac:dyDescent="0.2">
      <c r="A176" s="23"/>
      <c r="B176" s="24"/>
      <c r="D176" s="18" t="s">
        <v>842</v>
      </c>
      <c r="E176" s="227" t="s">
        <v>843</v>
      </c>
      <c r="F176" s="228"/>
      <c r="G176" s="136" t="s">
        <v>1010</v>
      </c>
      <c r="H176" s="136" t="s">
        <v>1011</v>
      </c>
      <c r="I176" s="136" t="s">
        <v>1012</v>
      </c>
      <c r="J176" s="131"/>
      <c r="K176" s="132" t="str">
        <f t="shared" si="65"/>
        <v/>
      </c>
      <c r="L176" s="5" t="s">
        <v>490</v>
      </c>
      <c r="M176" s="135" t="str">
        <f t="shared" si="35"/>
        <v/>
      </c>
      <c r="N176" s="105" t="str">
        <f t="shared" si="36"/>
        <v/>
      </c>
    </row>
    <row r="177" spans="1:14" s="5" customFormat="1" ht="30" customHeight="1" x14ac:dyDescent="0.2">
      <c r="A177" s="23"/>
      <c r="B177" s="24"/>
      <c r="D177" s="68" t="s">
        <v>844</v>
      </c>
      <c r="E177" s="217" t="s">
        <v>845</v>
      </c>
      <c r="F177" s="229"/>
      <c r="G177" s="136" t="s">
        <v>1010</v>
      </c>
      <c r="H177" s="136" t="s">
        <v>1011</v>
      </c>
      <c r="I177" s="136" t="s">
        <v>1012</v>
      </c>
      <c r="J177" s="131"/>
      <c r="K177" s="132" t="str">
        <f t="shared" si="65"/>
        <v/>
      </c>
      <c r="L177" s="5" t="s">
        <v>490</v>
      </c>
      <c r="M177" s="135" t="str">
        <f t="shared" si="35"/>
        <v/>
      </c>
      <c r="N177" s="105" t="str">
        <f t="shared" si="36"/>
        <v/>
      </c>
    </row>
    <row r="178" spans="1:14" s="5" customFormat="1" ht="30" customHeight="1" x14ac:dyDescent="0.2">
      <c r="A178" s="23"/>
      <c r="B178" s="24"/>
      <c r="D178" s="18" t="s">
        <v>847</v>
      </c>
      <c r="E178" s="227" t="s">
        <v>183</v>
      </c>
      <c r="F178" s="228"/>
      <c r="G178" s="136" t="s">
        <v>1010</v>
      </c>
      <c r="H178" s="136" t="s">
        <v>1011</v>
      </c>
      <c r="I178" s="136" t="s">
        <v>1012</v>
      </c>
      <c r="J178" s="131"/>
      <c r="K178" s="132" t="str">
        <f t="shared" si="65"/>
        <v/>
      </c>
      <c r="L178" s="5" t="s">
        <v>490</v>
      </c>
      <c r="M178" s="135" t="str">
        <f t="shared" si="35"/>
        <v/>
      </c>
      <c r="N178" s="105" t="str">
        <f t="shared" si="36"/>
        <v/>
      </c>
    </row>
    <row r="179" spans="1:14" s="5" customFormat="1" ht="60" customHeight="1" x14ac:dyDescent="0.2">
      <c r="A179" s="23"/>
      <c r="B179" s="24"/>
      <c r="D179" s="68" t="s">
        <v>848</v>
      </c>
      <c r="E179" s="217" t="s">
        <v>849</v>
      </c>
      <c r="F179" s="229"/>
      <c r="G179" s="136" t="s">
        <v>1010</v>
      </c>
      <c r="H179" s="136" t="s">
        <v>1011</v>
      </c>
      <c r="I179" s="136" t="s">
        <v>1012</v>
      </c>
      <c r="J179" s="131"/>
      <c r="K179" s="132" t="str">
        <f t="shared" si="65"/>
        <v/>
      </c>
      <c r="L179" s="5" t="s">
        <v>490</v>
      </c>
      <c r="M179" s="135" t="str">
        <f t="shared" si="35"/>
        <v/>
      </c>
      <c r="N179" s="105" t="str">
        <f t="shared" si="36"/>
        <v/>
      </c>
    </row>
    <row r="180" spans="1:14" s="5" customFormat="1" ht="60" customHeight="1" x14ac:dyDescent="0.2">
      <c r="A180" s="23"/>
      <c r="B180" s="24"/>
      <c r="D180" s="18" t="s">
        <v>851</v>
      </c>
      <c r="E180" s="227" t="s">
        <v>852</v>
      </c>
      <c r="F180" s="228"/>
      <c r="G180" s="136" t="s">
        <v>1010</v>
      </c>
      <c r="H180" s="136" t="s">
        <v>1011</v>
      </c>
      <c r="I180" s="136" t="s">
        <v>1012</v>
      </c>
      <c r="J180" s="131"/>
      <c r="K180" s="132" t="str">
        <f t="shared" ref="K180:K183" si="66">N180</f>
        <v/>
      </c>
      <c r="L180" s="5" t="s">
        <v>490</v>
      </c>
      <c r="M180" s="135" t="str">
        <f t="shared" si="35"/>
        <v/>
      </c>
      <c r="N180" s="105" t="str">
        <f t="shared" si="36"/>
        <v/>
      </c>
    </row>
    <row r="181" spans="1:14" s="5" customFormat="1" ht="30" customHeight="1" x14ac:dyDescent="0.2">
      <c r="A181" s="23"/>
      <c r="B181" s="24"/>
      <c r="D181" s="68" t="s">
        <v>853</v>
      </c>
      <c r="E181" s="217" t="s">
        <v>854</v>
      </c>
      <c r="F181" s="229"/>
      <c r="G181" s="136" t="s">
        <v>1010</v>
      </c>
      <c r="H181" s="136" t="s">
        <v>1011</v>
      </c>
      <c r="I181" s="136" t="s">
        <v>1012</v>
      </c>
      <c r="J181" s="131"/>
      <c r="K181" s="132" t="str">
        <f t="shared" si="66"/>
        <v/>
      </c>
      <c r="L181" s="5" t="s">
        <v>490</v>
      </c>
      <c r="M181" s="135" t="str">
        <f t="shared" si="35"/>
        <v/>
      </c>
      <c r="N181" s="105" t="str">
        <f t="shared" si="36"/>
        <v/>
      </c>
    </row>
    <row r="182" spans="1:14" s="5" customFormat="1" ht="30" customHeight="1" x14ac:dyDescent="0.2">
      <c r="A182" s="23"/>
      <c r="B182" s="24"/>
      <c r="D182" s="18" t="s">
        <v>856</v>
      </c>
      <c r="E182" s="227" t="s">
        <v>857</v>
      </c>
      <c r="F182" s="228"/>
      <c r="G182" s="136" t="s">
        <v>1010</v>
      </c>
      <c r="H182" s="136" t="s">
        <v>1011</v>
      </c>
      <c r="I182" s="136" t="s">
        <v>1012</v>
      </c>
      <c r="J182" s="131"/>
      <c r="K182" s="132" t="str">
        <f t="shared" si="66"/>
        <v/>
      </c>
      <c r="L182" s="5" t="s">
        <v>490</v>
      </c>
      <c r="M182" s="135" t="str">
        <f t="shared" si="35"/>
        <v/>
      </c>
      <c r="N182" s="105" t="str">
        <f t="shared" si="36"/>
        <v/>
      </c>
    </row>
    <row r="183" spans="1:14" s="5" customFormat="1" ht="60" customHeight="1" x14ac:dyDescent="0.2">
      <c r="A183" s="23"/>
      <c r="B183" s="24"/>
      <c r="D183" s="68" t="s">
        <v>859</v>
      </c>
      <c r="E183" s="217" t="s">
        <v>860</v>
      </c>
      <c r="F183" s="229"/>
      <c r="G183" s="136" t="s">
        <v>1010</v>
      </c>
      <c r="H183" s="136" t="s">
        <v>1011</v>
      </c>
      <c r="I183" s="136" t="s">
        <v>1012</v>
      </c>
      <c r="J183" s="131"/>
      <c r="K183" s="132" t="str">
        <f t="shared" si="66"/>
        <v/>
      </c>
      <c r="L183" s="5" t="s">
        <v>490</v>
      </c>
      <c r="M183" s="135" t="str">
        <f t="shared" si="35"/>
        <v/>
      </c>
      <c r="N183" s="105" t="str">
        <f t="shared" si="36"/>
        <v/>
      </c>
    </row>
    <row r="184" spans="1:14" s="5" customFormat="1" ht="45" customHeight="1" x14ac:dyDescent="0.2">
      <c r="A184" s="23"/>
      <c r="B184" s="24"/>
      <c r="D184" s="18" t="s">
        <v>861</v>
      </c>
      <c r="E184" s="233" t="s">
        <v>862</v>
      </c>
      <c r="F184" s="234"/>
      <c r="G184" s="136" t="s">
        <v>1010</v>
      </c>
      <c r="H184" s="136" t="s">
        <v>1011</v>
      </c>
      <c r="I184" s="136" t="s">
        <v>1012</v>
      </c>
      <c r="J184" s="131"/>
      <c r="K184" s="132" t="str">
        <f t="shared" ref="K184" si="67">N184</f>
        <v/>
      </c>
      <c r="L184" s="5" t="s">
        <v>490</v>
      </c>
      <c r="M184" s="135" t="str">
        <f t="shared" si="35"/>
        <v/>
      </c>
      <c r="N184" s="105" t="str">
        <f t="shared" si="36"/>
        <v/>
      </c>
    </row>
    <row r="185" spans="1:14" s="5" customFormat="1" ht="12.75" customHeight="1" x14ac:dyDescent="0.2">
      <c r="A185" s="23"/>
      <c r="B185" s="24"/>
      <c r="D185" s="20" t="s">
        <v>864</v>
      </c>
      <c r="E185" s="21"/>
      <c r="F185" s="21"/>
      <c r="G185" s="21"/>
      <c r="H185" s="21"/>
      <c r="I185" s="21"/>
      <c r="J185" s="21"/>
      <c r="K185" s="27"/>
      <c r="L185" s="58"/>
      <c r="M185" s="135" t="str">
        <f t="shared" si="35"/>
        <v/>
      </c>
      <c r="N185" s="105" t="str">
        <f t="shared" si="36"/>
        <v/>
      </c>
    </row>
    <row r="186" spans="1:14" s="5" customFormat="1" ht="45" customHeight="1" x14ac:dyDescent="0.2">
      <c r="A186" s="23" t="s">
        <v>265</v>
      </c>
      <c r="B186" s="24"/>
      <c r="D186" s="133" t="s">
        <v>865</v>
      </c>
      <c r="E186" s="198" t="s">
        <v>866</v>
      </c>
      <c r="F186" s="199"/>
      <c r="G186" s="136" t="s">
        <v>1010</v>
      </c>
      <c r="H186" s="136" t="s">
        <v>1011</v>
      </c>
      <c r="I186" s="136" t="s">
        <v>1012</v>
      </c>
      <c r="J186" s="72" t="s">
        <v>511</v>
      </c>
      <c r="K186" s="70" t="str">
        <f t="shared" ref="K186" si="68">N186</f>
        <v/>
      </c>
      <c r="L186" s="5" t="s">
        <v>490</v>
      </c>
      <c r="M186" s="135" t="str">
        <f t="shared" si="35"/>
        <v/>
      </c>
      <c r="N186" s="105" t="str">
        <f t="shared" si="36"/>
        <v/>
      </c>
    </row>
    <row r="187" spans="1:14" s="5" customFormat="1" ht="12.75" customHeight="1" x14ac:dyDescent="0.2">
      <c r="A187" s="23"/>
      <c r="B187" s="24"/>
      <c r="D187" s="20" t="s">
        <v>548</v>
      </c>
      <c r="E187" s="21"/>
      <c r="F187" s="21"/>
      <c r="G187" s="21"/>
      <c r="H187" s="21"/>
      <c r="I187" s="21"/>
      <c r="J187" s="21"/>
      <c r="K187" s="27"/>
      <c r="L187" s="58"/>
      <c r="M187" s="135" t="str">
        <f t="shared" si="35"/>
        <v/>
      </c>
      <c r="N187" s="105" t="str">
        <f t="shared" si="36"/>
        <v/>
      </c>
    </row>
    <row r="188" spans="1:14" s="5" customFormat="1" ht="30" customHeight="1" x14ac:dyDescent="0.2">
      <c r="A188" s="23" t="s">
        <v>265</v>
      </c>
      <c r="B188" s="24"/>
      <c r="D188" s="68" t="s">
        <v>869</v>
      </c>
      <c r="E188" s="198" t="s">
        <v>870</v>
      </c>
      <c r="F188" s="199"/>
      <c r="G188" s="136" t="s">
        <v>1010</v>
      </c>
      <c r="H188" s="136" t="s">
        <v>1011</v>
      </c>
      <c r="I188" s="136" t="s">
        <v>1012</v>
      </c>
      <c r="J188" s="72" t="s">
        <v>511</v>
      </c>
      <c r="K188" s="70" t="str">
        <f t="shared" ref="K188" si="69">N188</f>
        <v/>
      </c>
      <c r="L188" s="5" t="s">
        <v>490</v>
      </c>
      <c r="M188" s="135" t="str">
        <f t="shared" si="35"/>
        <v/>
      </c>
      <c r="N188" s="105" t="str">
        <f t="shared" si="36"/>
        <v/>
      </c>
    </row>
    <row r="189" spans="1:14" s="5" customFormat="1" ht="30" customHeight="1" x14ac:dyDescent="0.2">
      <c r="A189" s="23" t="s">
        <v>265</v>
      </c>
      <c r="B189" s="24"/>
      <c r="D189" s="18" t="s">
        <v>872</v>
      </c>
      <c r="E189" s="200" t="s">
        <v>873</v>
      </c>
      <c r="F189" s="201"/>
      <c r="G189" s="136" t="s">
        <v>1010</v>
      </c>
      <c r="H189" s="136" t="s">
        <v>1011</v>
      </c>
      <c r="I189" s="136" t="s">
        <v>1012</v>
      </c>
      <c r="J189" s="72" t="s">
        <v>511</v>
      </c>
      <c r="K189" s="70" t="str">
        <f t="shared" ref="K189" si="70">N189</f>
        <v/>
      </c>
      <c r="L189" s="5" t="s">
        <v>490</v>
      </c>
      <c r="M189" s="135" t="str">
        <f t="shared" si="35"/>
        <v/>
      </c>
      <c r="N189" s="105" t="str">
        <f t="shared" si="36"/>
        <v/>
      </c>
    </row>
    <row r="190" spans="1:14" s="5" customFormat="1" ht="20.100000000000001" customHeight="1" x14ac:dyDescent="0.2">
      <c r="A190" s="23" t="s">
        <v>265</v>
      </c>
      <c r="B190" s="24"/>
      <c r="D190" s="68" t="s">
        <v>874</v>
      </c>
      <c r="E190" s="198" t="s">
        <v>875</v>
      </c>
      <c r="F190" s="199"/>
      <c r="G190" s="136" t="s">
        <v>1010</v>
      </c>
      <c r="H190" s="136" t="s">
        <v>1011</v>
      </c>
      <c r="I190" s="136" t="s">
        <v>1012</v>
      </c>
      <c r="J190" s="72" t="s">
        <v>511</v>
      </c>
      <c r="K190" s="70" t="str">
        <f t="shared" ref="K190" si="71">N190</f>
        <v/>
      </c>
      <c r="L190" s="5" t="s">
        <v>490</v>
      </c>
      <c r="M190" s="135" t="str">
        <f t="shared" ref="M190:M241" si="72">IF(H190="X",2,"")</f>
        <v/>
      </c>
      <c r="N190" s="105" t="str">
        <f t="shared" ref="N190:N241" si="73">IF(H190="X","Por favor justifique su Concepto","")</f>
        <v/>
      </c>
    </row>
    <row r="191" spans="1:14" s="5" customFormat="1" ht="30" customHeight="1" x14ac:dyDescent="0.2">
      <c r="A191" s="23" t="s">
        <v>265</v>
      </c>
      <c r="B191" s="24"/>
      <c r="D191" s="18" t="s">
        <v>877</v>
      </c>
      <c r="E191" s="200" t="s">
        <v>878</v>
      </c>
      <c r="F191" s="201"/>
      <c r="G191" s="136" t="s">
        <v>1010</v>
      </c>
      <c r="H191" s="136" t="s">
        <v>1011</v>
      </c>
      <c r="I191" s="136" t="s">
        <v>1012</v>
      </c>
      <c r="J191" s="72" t="s">
        <v>511</v>
      </c>
      <c r="K191" s="70" t="str">
        <f t="shared" ref="K191" si="74">N191</f>
        <v/>
      </c>
      <c r="L191" s="5" t="s">
        <v>490</v>
      </c>
      <c r="M191" s="135" t="str">
        <f t="shared" si="72"/>
        <v/>
      </c>
      <c r="N191" s="105" t="str">
        <f t="shared" si="73"/>
        <v/>
      </c>
    </row>
    <row r="192" spans="1:14" s="5" customFormat="1" ht="30" customHeight="1" x14ac:dyDescent="0.2">
      <c r="A192" s="23" t="s">
        <v>265</v>
      </c>
      <c r="B192" s="24"/>
      <c r="D192" s="68" t="s">
        <v>880</v>
      </c>
      <c r="E192" s="198" t="s">
        <v>881</v>
      </c>
      <c r="F192" s="199"/>
      <c r="G192" s="136" t="s">
        <v>1010</v>
      </c>
      <c r="H192" s="136" t="s">
        <v>1011</v>
      </c>
      <c r="I192" s="136" t="s">
        <v>1012</v>
      </c>
      <c r="J192" s="72" t="s">
        <v>511</v>
      </c>
      <c r="K192" s="70" t="str">
        <f t="shared" ref="K192" si="75">N192</f>
        <v/>
      </c>
      <c r="L192" s="5" t="s">
        <v>490</v>
      </c>
      <c r="M192" s="135" t="str">
        <f t="shared" si="72"/>
        <v/>
      </c>
      <c r="N192" s="105" t="str">
        <f t="shared" si="73"/>
        <v/>
      </c>
    </row>
    <row r="193" spans="1:14" s="5" customFormat="1" ht="20.100000000000001" customHeight="1" x14ac:dyDescent="0.2">
      <c r="A193" s="23" t="s">
        <v>265</v>
      </c>
      <c r="B193" s="24"/>
      <c r="D193" s="18" t="s">
        <v>883</v>
      </c>
      <c r="E193" s="200" t="s">
        <v>884</v>
      </c>
      <c r="F193" s="201"/>
      <c r="G193" s="136" t="s">
        <v>1010</v>
      </c>
      <c r="H193" s="136" t="s">
        <v>1011</v>
      </c>
      <c r="I193" s="136" t="s">
        <v>1012</v>
      </c>
      <c r="J193" s="72" t="s">
        <v>511</v>
      </c>
      <c r="K193" s="70" t="str">
        <f t="shared" ref="K193" si="76">N193</f>
        <v/>
      </c>
      <c r="L193" s="5" t="s">
        <v>490</v>
      </c>
      <c r="M193" s="135" t="str">
        <f t="shared" si="72"/>
        <v/>
      </c>
      <c r="N193" s="105" t="str">
        <f t="shared" si="73"/>
        <v/>
      </c>
    </row>
    <row r="194" spans="1:14" s="5" customFormat="1" ht="30" customHeight="1" x14ac:dyDescent="0.2">
      <c r="A194" s="23" t="s">
        <v>265</v>
      </c>
      <c r="B194" s="24"/>
      <c r="D194" s="68" t="s">
        <v>885</v>
      </c>
      <c r="E194" s="198" t="s">
        <v>886</v>
      </c>
      <c r="F194" s="199"/>
      <c r="G194" s="136" t="s">
        <v>1010</v>
      </c>
      <c r="H194" s="136" t="s">
        <v>1011</v>
      </c>
      <c r="I194" s="136" t="s">
        <v>1012</v>
      </c>
      <c r="J194" s="72" t="s">
        <v>511</v>
      </c>
      <c r="K194" s="70" t="str">
        <f t="shared" ref="K194" si="77">N194</f>
        <v/>
      </c>
      <c r="L194" s="5" t="s">
        <v>490</v>
      </c>
      <c r="M194" s="135" t="str">
        <f t="shared" si="72"/>
        <v/>
      </c>
      <c r="N194" s="105" t="str">
        <f t="shared" si="73"/>
        <v/>
      </c>
    </row>
    <row r="195" spans="1:14" s="5" customFormat="1" ht="30" customHeight="1" x14ac:dyDescent="0.2">
      <c r="A195" s="23" t="s">
        <v>265</v>
      </c>
      <c r="B195" s="24"/>
      <c r="D195" s="18" t="s">
        <v>888</v>
      </c>
      <c r="E195" s="200" t="s">
        <v>889</v>
      </c>
      <c r="F195" s="201"/>
      <c r="G195" s="136" t="s">
        <v>1010</v>
      </c>
      <c r="H195" s="136" t="s">
        <v>1011</v>
      </c>
      <c r="I195" s="136" t="s">
        <v>1012</v>
      </c>
      <c r="J195" s="72" t="s">
        <v>511</v>
      </c>
      <c r="K195" s="70" t="str">
        <f t="shared" ref="K195" si="78">N195</f>
        <v/>
      </c>
      <c r="L195" s="5" t="s">
        <v>490</v>
      </c>
      <c r="M195" s="135" t="str">
        <f t="shared" si="72"/>
        <v/>
      </c>
      <c r="N195" s="105" t="str">
        <f t="shared" si="73"/>
        <v/>
      </c>
    </row>
    <row r="196" spans="1:14" s="5" customFormat="1" ht="45" customHeight="1" x14ac:dyDescent="0.2">
      <c r="A196" s="23" t="s">
        <v>265</v>
      </c>
      <c r="B196" s="24"/>
      <c r="D196" s="68" t="s">
        <v>890</v>
      </c>
      <c r="E196" s="198" t="s">
        <v>891</v>
      </c>
      <c r="F196" s="199"/>
      <c r="G196" s="136" t="s">
        <v>1010</v>
      </c>
      <c r="H196" s="136" t="s">
        <v>1011</v>
      </c>
      <c r="I196" s="136" t="s">
        <v>1012</v>
      </c>
      <c r="J196" s="72" t="s">
        <v>511</v>
      </c>
      <c r="K196" s="70" t="str">
        <f t="shared" ref="K196" si="79">N196</f>
        <v/>
      </c>
      <c r="L196" s="5" t="s">
        <v>490</v>
      </c>
      <c r="M196" s="135" t="str">
        <f t="shared" si="72"/>
        <v/>
      </c>
      <c r="N196" s="105" t="str">
        <f t="shared" si="73"/>
        <v/>
      </c>
    </row>
    <row r="197" spans="1:14" s="5" customFormat="1" ht="30" customHeight="1" x14ac:dyDescent="0.2">
      <c r="A197" s="23" t="s">
        <v>265</v>
      </c>
      <c r="B197" s="24"/>
      <c r="D197" s="18" t="s">
        <v>892</v>
      </c>
      <c r="E197" s="200" t="s">
        <v>893</v>
      </c>
      <c r="F197" s="201"/>
      <c r="G197" s="136" t="s">
        <v>1010</v>
      </c>
      <c r="H197" s="136" t="s">
        <v>1011</v>
      </c>
      <c r="I197" s="136" t="s">
        <v>1012</v>
      </c>
      <c r="J197" s="72" t="s">
        <v>511</v>
      </c>
      <c r="K197" s="70" t="str">
        <f t="shared" ref="K197" si="80">N197</f>
        <v/>
      </c>
      <c r="L197" s="5" t="s">
        <v>490</v>
      </c>
      <c r="M197" s="135" t="str">
        <f t="shared" si="72"/>
        <v/>
      </c>
      <c r="N197" s="105" t="str">
        <f t="shared" si="73"/>
        <v/>
      </c>
    </row>
    <row r="198" spans="1:14" s="5" customFormat="1" ht="30" customHeight="1" x14ac:dyDescent="0.2">
      <c r="A198" s="23" t="s">
        <v>265</v>
      </c>
      <c r="B198" s="24"/>
      <c r="D198" s="68" t="s">
        <v>894</v>
      </c>
      <c r="E198" s="198" t="s">
        <v>895</v>
      </c>
      <c r="F198" s="199"/>
      <c r="G198" s="136" t="s">
        <v>1010</v>
      </c>
      <c r="H198" s="136" t="s">
        <v>1011</v>
      </c>
      <c r="I198" s="136" t="s">
        <v>1012</v>
      </c>
      <c r="J198" s="72" t="s">
        <v>511</v>
      </c>
      <c r="K198" s="70" t="str">
        <f t="shared" ref="K198" si="81">N198</f>
        <v/>
      </c>
      <c r="L198" s="5" t="s">
        <v>490</v>
      </c>
      <c r="M198" s="135" t="str">
        <f t="shared" si="72"/>
        <v/>
      </c>
      <c r="N198" s="105" t="str">
        <f t="shared" si="73"/>
        <v/>
      </c>
    </row>
    <row r="199" spans="1:14" s="5" customFormat="1" ht="30" customHeight="1" x14ac:dyDescent="0.2">
      <c r="A199" s="23" t="s">
        <v>265</v>
      </c>
      <c r="B199" s="24"/>
      <c r="D199" s="18" t="s">
        <v>896</v>
      </c>
      <c r="E199" s="200" t="s">
        <v>897</v>
      </c>
      <c r="F199" s="201"/>
      <c r="G199" s="136" t="s">
        <v>1010</v>
      </c>
      <c r="H199" s="136" t="s">
        <v>1011</v>
      </c>
      <c r="I199" s="136" t="s">
        <v>1012</v>
      </c>
      <c r="J199" s="72" t="s">
        <v>511</v>
      </c>
      <c r="K199" s="70" t="str">
        <f t="shared" ref="K199" si="82">N199</f>
        <v/>
      </c>
      <c r="L199" s="5" t="s">
        <v>490</v>
      </c>
      <c r="M199" s="135" t="str">
        <f t="shared" si="72"/>
        <v/>
      </c>
      <c r="N199" s="105" t="str">
        <f t="shared" si="73"/>
        <v/>
      </c>
    </row>
    <row r="200" spans="1:14" s="5" customFormat="1" ht="45" customHeight="1" x14ac:dyDescent="0.2">
      <c r="A200" s="23" t="s">
        <v>265</v>
      </c>
      <c r="B200" s="24"/>
      <c r="D200" s="68" t="s">
        <v>899</v>
      </c>
      <c r="E200" s="198" t="s">
        <v>900</v>
      </c>
      <c r="F200" s="199"/>
      <c r="G200" s="136" t="s">
        <v>1010</v>
      </c>
      <c r="H200" s="136" t="s">
        <v>1011</v>
      </c>
      <c r="I200" s="136" t="s">
        <v>1012</v>
      </c>
      <c r="J200" s="72" t="s">
        <v>511</v>
      </c>
      <c r="K200" s="70" t="str">
        <f t="shared" ref="K200:K205" si="83">N200</f>
        <v/>
      </c>
      <c r="L200" s="5" t="s">
        <v>490</v>
      </c>
      <c r="M200" s="135" t="str">
        <f t="shared" si="72"/>
        <v/>
      </c>
      <c r="N200" s="105" t="str">
        <f t="shared" si="73"/>
        <v/>
      </c>
    </row>
    <row r="201" spans="1:14" s="5" customFormat="1" ht="30" customHeight="1" x14ac:dyDescent="0.2">
      <c r="A201" s="23"/>
      <c r="B201" s="24"/>
      <c r="D201" s="18" t="s">
        <v>901</v>
      </c>
      <c r="E201" s="200" t="s">
        <v>902</v>
      </c>
      <c r="F201" s="201"/>
      <c r="G201" s="136" t="s">
        <v>1010</v>
      </c>
      <c r="H201" s="136" t="s">
        <v>1011</v>
      </c>
      <c r="I201" s="136" t="s">
        <v>1012</v>
      </c>
      <c r="J201" s="72" t="s">
        <v>511</v>
      </c>
      <c r="K201" s="70" t="str">
        <f t="shared" si="83"/>
        <v/>
      </c>
      <c r="L201" s="5" t="s">
        <v>490</v>
      </c>
      <c r="M201" s="135" t="str">
        <f t="shared" ref="M201:M205" si="84">IF(H201="X",2,"")</f>
        <v/>
      </c>
      <c r="N201" s="105" t="str">
        <f t="shared" ref="N201:N205" si="85">IF(H201="X","Por favor justifique su Concepto","")</f>
        <v/>
      </c>
    </row>
    <row r="202" spans="1:14" s="5" customFormat="1" ht="30" customHeight="1" x14ac:dyDescent="0.2">
      <c r="A202" s="23"/>
      <c r="B202" s="24"/>
      <c r="D202" s="68" t="s">
        <v>903</v>
      </c>
      <c r="E202" s="198" t="s">
        <v>904</v>
      </c>
      <c r="F202" s="199"/>
      <c r="G202" s="136" t="s">
        <v>1010</v>
      </c>
      <c r="H202" s="136" t="s">
        <v>1011</v>
      </c>
      <c r="I202" s="136" t="s">
        <v>1012</v>
      </c>
      <c r="J202" s="72" t="s">
        <v>511</v>
      </c>
      <c r="K202" s="70" t="str">
        <f t="shared" si="83"/>
        <v/>
      </c>
      <c r="L202" s="5" t="s">
        <v>490</v>
      </c>
      <c r="M202" s="135" t="str">
        <f t="shared" si="84"/>
        <v/>
      </c>
      <c r="N202" s="105" t="str">
        <f t="shared" si="85"/>
        <v/>
      </c>
    </row>
    <row r="203" spans="1:14" s="5" customFormat="1" ht="30" customHeight="1" x14ac:dyDescent="0.2">
      <c r="A203" s="23"/>
      <c r="B203" s="24"/>
      <c r="D203" s="18" t="s">
        <v>907</v>
      </c>
      <c r="E203" s="200" t="s">
        <v>908</v>
      </c>
      <c r="F203" s="201"/>
      <c r="G203" s="136" t="s">
        <v>1010</v>
      </c>
      <c r="H203" s="136" t="s">
        <v>1011</v>
      </c>
      <c r="I203" s="136" t="s">
        <v>1012</v>
      </c>
      <c r="J203" s="72" t="s">
        <v>511</v>
      </c>
      <c r="K203" s="70" t="str">
        <f t="shared" si="83"/>
        <v/>
      </c>
      <c r="L203" s="5" t="s">
        <v>490</v>
      </c>
      <c r="M203" s="135" t="str">
        <f t="shared" si="84"/>
        <v/>
      </c>
      <c r="N203" s="105" t="str">
        <f t="shared" si="85"/>
        <v/>
      </c>
    </row>
    <row r="204" spans="1:14" s="5" customFormat="1" ht="30" customHeight="1" x14ac:dyDescent="0.2">
      <c r="A204" s="23"/>
      <c r="B204" s="24"/>
      <c r="D204" s="68" t="s">
        <v>910</v>
      </c>
      <c r="E204" s="198" t="s">
        <v>911</v>
      </c>
      <c r="F204" s="199"/>
      <c r="G204" s="136" t="s">
        <v>1010</v>
      </c>
      <c r="H204" s="136" t="s">
        <v>1011</v>
      </c>
      <c r="I204" s="136" t="s">
        <v>1012</v>
      </c>
      <c r="J204" s="72" t="s">
        <v>511</v>
      </c>
      <c r="K204" s="70" t="str">
        <f t="shared" si="83"/>
        <v/>
      </c>
      <c r="L204" s="5" t="s">
        <v>490</v>
      </c>
      <c r="M204" s="135" t="str">
        <f t="shared" si="84"/>
        <v/>
      </c>
      <c r="N204" s="105" t="str">
        <f t="shared" si="85"/>
        <v/>
      </c>
    </row>
    <row r="205" spans="1:14" s="5" customFormat="1" ht="30" customHeight="1" x14ac:dyDescent="0.2">
      <c r="A205" s="23" t="s">
        <v>265</v>
      </c>
      <c r="B205" s="24"/>
      <c r="D205" s="18" t="s">
        <v>913</v>
      </c>
      <c r="E205" s="215" t="s">
        <v>914</v>
      </c>
      <c r="F205" s="216"/>
      <c r="G205" s="136" t="s">
        <v>1010</v>
      </c>
      <c r="H205" s="136" t="s">
        <v>1011</v>
      </c>
      <c r="I205" s="136" t="s">
        <v>1012</v>
      </c>
      <c r="J205" s="72" t="s">
        <v>511</v>
      </c>
      <c r="K205" s="70" t="str">
        <f t="shared" si="83"/>
        <v/>
      </c>
      <c r="L205" s="5" t="s">
        <v>490</v>
      </c>
      <c r="M205" s="135" t="str">
        <f t="shared" si="84"/>
        <v/>
      </c>
      <c r="N205" s="105" t="str">
        <f t="shared" si="85"/>
        <v/>
      </c>
    </row>
    <row r="206" spans="1:14" s="5" customFormat="1" ht="12.75" x14ac:dyDescent="0.2">
      <c r="A206" s="23"/>
      <c r="B206" s="24"/>
      <c r="D206" s="20" t="s">
        <v>549</v>
      </c>
      <c r="E206" s="21"/>
      <c r="F206" s="21"/>
      <c r="G206" s="21"/>
      <c r="H206" s="21"/>
      <c r="I206" s="21"/>
      <c r="J206" s="21"/>
      <c r="K206" s="27"/>
      <c r="L206" s="58"/>
      <c r="M206" s="135" t="str">
        <f t="shared" si="72"/>
        <v/>
      </c>
      <c r="N206" s="105" t="str">
        <f t="shared" si="73"/>
        <v/>
      </c>
    </row>
    <row r="207" spans="1:14" s="5" customFormat="1" ht="30" customHeight="1" x14ac:dyDescent="0.2">
      <c r="A207" s="23" t="s">
        <v>265</v>
      </c>
      <c r="B207" s="24"/>
      <c r="D207" s="68" t="s">
        <v>916</v>
      </c>
      <c r="E207" s="198" t="s">
        <v>917</v>
      </c>
      <c r="F207" s="199"/>
      <c r="G207" s="136" t="s">
        <v>1010</v>
      </c>
      <c r="H207" s="136" t="s">
        <v>1011</v>
      </c>
      <c r="I207" s="136" t="s">
        <v>1012</v>
      </c>
      <c r="J207" s="72" t="s">
        <v>511</v>
      </c>
      <c r="K207" s="70" t="str">
        <f t="shared" ref="K207:K222" si="86">N207</f>
        <v/>
      </c>
      <c r="L207" s="5" t="s">
        <v>490</v>
      </c>
      <c r="M207" s="135" t="str">
        <f t="shared" si="72"/>
        <v/>
      </c>
      <c r="N207" s="105" t="str">
        <f t="shared" si="73"/>
        <v/>
      </c>
    </row>
    <row r="208" spans="1:14" s="5" customFormat="1" ht="30" customHeight="1" x14ac:dyDescent="0.2">
      <c r="A208" s="23"/>
      <c r="B208" s="24"/>
      <c r="D208" s="18" t="s">
        <v>919</v>
      </c>
      <c r="E208" s="200" t="s">
        <v>920</v>
      </c>
      <c r="F208" s="201"/>
      <c r="G208" s="136" t="s">
        <v>1010</v>
      </c>
      <c r="H208" s="136" t="s">
        <v>1011</v>
      </c>
      <c r="I208" s="136" t="s">
        <v>1012</v>
      </c>
      <c r="J208" s="72" t="s">
        <v>511</v>
      </c>
      <c r="K208" s="70" t="str">
        <f t="shared" si="86"/>
        <v/>
      </c>
      <c r="L208" s="5" t="s">
        <v>490</v>
      </c>
      <c r="M208" s="135" t="str">
        <f t="shared" si="72"/>
        <v/>
      </c>
      <c r="N208" s="105" t="str">
        <f t="shared" si="73"/>
        <v/>
      </c>
    </row>
    <row r="209" spans="1:14" s="5" customFormat="1" ht="30" customHeight="1" x14ac:dyDescent="0.2">
      <c r="A209" s="23"/>
      <c r="B209" s="24"/>
      <c r="D209" s="68" t="s">
        <v>921</v>
      </c>
      <c r="E209" s="198" t="s">
        <v>922</v>
      </c>
      <c r="F209" s="199"/>
      <c r="G209" s="136" t="s">
        <v>1010</v>
      </c>
      <c r="H209" s="136" t="s">
        <v>1011</v>
      </c>
      <c r="I209" s="136" t="s">
        <v>1012</v>
      </c>
      <c r="J209" s="72" t="s">
        <v>511</v>
      </c>
      <c r="K209" s="70" t="str">
        <f t="shared" si="86"/>
        <v/>
      </c>
      <c r="L209" s="5" t="s">
        <v>490</v>
      </c>
      <c r="M209" s="135" t="str">
        <f t="shared" ref="M209:M222" si="87">IF(H209="X",2,"")</f>
        <v/>
      </c>
      <c r="N209" s="105" t="str">
        <f t="shared" ref="N209:N222" si="88">IF(H209="X","Por favor justifique su Concepto","")</f>
        <v/>
      </c>
    </row>
    <row r="210" spans="1:14" s="5" customFormat="1" ht="30" customHeight="1" x14ac:dyDescent="0.2">
      <c r="A210" s="23"/>
      <c r="B210" s="24"/>
      <c r="D210" s="18" t="s">
        <v>923</v>
      </c>
      <c r="E210" s="200" t="s">
        <v>924</v>
      </c>
      <c r="F210" s="201"/>
      <c r="G210" s="136" t="s">
        <v>1010</v>
      </c>
      <c r="H210" s="136" t="s">
        <v>1011</v>
      </c>
      <c r="I210" s="136" t="s">
        <v>1012</v>
      </c>
      <c r="J210" s="72" t="s">
        <v>511</v>
      </c>
      <c r="K210" s="70" t="str">
        <f t="shared" si="86"/>
        <v/>
      </c>
      <c r="L210" s="5" t="s">
        <v>490</v>
      </c>
      <c r="M210" s="135" t="str">
        <f t="shared" si="87"/>
        <v/>
      </c>
      <c r="N210" s="105" t="str">
        <f t="shared" si="88"/>
        <v/>
      </c>
    </row>
    <row r="211" spans="1:14" s="5" customFormat="1" ht="30" customHeight="1" x14ac:dyDescent="0.2">
      <c r="A211" s="23"/>
      <c r="B211" s="24"/>
      <c r="D211" s="68" t="s">
        <v>926</v>
      </c>
      <c r="E211" s="198" t="s">
        <v>927</v>
      </c>
      <c r="F211" s="199"/>
      <c r="G211" s="136" t="s">
        <v>1010</v>
      </c>
      <c r="H211" s="136" t="s">
        <v>1011</v>
      </c>
      <c r="I211" s="136" t="s">
        <v>1012</v>
      </c>
      <c r="J211" s="72" t="s">
        <v>511</v>
      </c>
      <c r="K211" s="70" t="str">
        <f t="shared" si="86"/>
        <v/>
      </c>
      <c r="L211" s="5" t="s">
        <v>490</v>
      </c>
      <c r="M211" s="135" t="str">
        <f t="shared" si="87"/>
        <v/>
      </c>
      <c r="N211" s="105" t="str">
        <f t="shared" si="88"/>
        <v/>
      </c>
    </row>
    <row r="212" spans="1:14" s="5" customFormat="1" ht="30" customHeight="1" x14ac:dyDescent="0.2">
      <c r="A212" s="23"/>
      <c r="B212" s="24"/>
      <c r="D212" s="18" t="s">
        <v>929</v>
      </c>
      <c r="E212" s="200" t="s">
        <v>930</v>
      </c>
      <c r="F212" s="201"/>
      <c r="G212" s="136" t="s">
        <v>1010</v>
      </c>
      <c r="H212" s="136" t="s">
        <v>1011</v>
      </c>
      <c r="I212" s="136" t="s">
        <v>1012</v>
      </c>
      <c r="J212" s="72" t="s">
        <v>511</v>
      </c>
      <c r="K212" s="70" t="str">
        <f t="shared" si="86"/>
        <v/>
      </c>
      <c r="L212" s="5" t="s">
        <v>490</v>
      </c>
      <c r="M212" s="135" t="str">
        <f t="shared" si="87"/>
        <v/>
      </c>
      <c r="N212" s="105" t="str">
        <f t="shared" si="88"/>
        <v/>
      </c>
    </row>
    <row r="213" spans="1:14" s="5" customFormat="1" ht="30" customHeight="1" x14ac:dyDescent="0.2">
      <c r="A213" s="23"/>
      <c r="B213" s="24"/>
      <c r="D213" s="68" t="s">
        <v>932</v>
      </c>
      <c r="E213" s="198" t="s">
        <v>933</v>
      </c>
      <c r="F213" s="199"/>
      <c r="G213" s="136" t="s">
        <v>1010</v>
      </c>
      <c r="H213" s="136" t="s">
        <v>1011</v>
      </c>
      <c r="I213" s="136" t="s">
        <v>1012</v>
      </c>
      <c r="J213" s="72" t="s">
        <v>511</v>
      </c>
      <c r="K213" s="70" t="str">
        <f t="shared" si="86"/>
        <v/>
      </c>
      <c r="L213" s="5" t="s">
        <v>490</v>
      </c>
      <c r="M213" s="135" t="str">
        <f t="shared" si="87"/>
        <v/>
      </c>
      <c r="N213" s="105" t="str">
        <f t="shared" si="88"/>
        <v/>
      </c>
    </row>
    <row r="214" spans="1:14" s="5" customFormat="1" ht="30" customHeight="1" x14ac:dyDescent="0.2">
      <c r="A214" s="23"/>
      <c r="B214" s="24"/>
      <c r="D214" s="18" t="s">
        <v>934</v>
      </c>
      <c r="E214" s="200" t="s">
        <v>935</v>
      </c>
      <c r="F214" s="201"/>
      <c r="G214" s="136" t="s">
        <v>1010</v>
      </c>
      <c r="H214" s="136" t="s">
        <v>1011</v>
      </c>
      <c r="I214" s="136" t="s">
        <v>1012</v>
      </c>
      <c r="J214" s="72" t="s">
        <v>511</v>
      </c>
      <c r="K214" s="70" t="str">
        <f t="shared" si="86"/>
        <v/>
      </c>
      <c r="L214" s="5" t="s">
        <v>490</v>
      </c>
      <c r="M214" s="135" t="str">
        <f t="shared" si="87"/>
        <v/>
      </c>
      <c r="N214" s="105" t="str">
        <f t="shared" si="88"/>
        <v/>
      </c>
    </row>
    <row r="215" spans="1:14" s="5" customFormat="1" ht="30" customHeight="1" x14ac:dyDescent="0.2">
      <c r="A215" s="23"/>
      <c r="B215" s="24"/>
      <c r="D215" s="68" t="s">
        <v>936</v>
      </c>
      <c r="E215" s="198" t="s">
        <v>937</v>
      </c>
      <c r="F215" s="199"/>
      <c r="G215" s="136" t="s">
        <v>1010</v>
      </c>
      <c r="H215" s="136" t="s">
        <v>1011</v>
      </c>
      <c r="I215" s="136" t="s">
        <v>1012</v>
      </c>
      <c r="J215" s="72" t="s">
        <v>511</v>
      </c>
      <c r="K215" s="70" t="str">
        <f t="shared" si="86"/>
        <v/>
      </c>
      <c r="L215" s="5" t="s">
        <v>490</v>
      </c>
      <c r="M215" s="135" t="str">
        <f t="shared" si="87"/>
        <v/>
      </c>
      <c r="N215" s="105" t="str">
        <f t="shared" si="88"/>
        <v/>
      </c>
    </row>
    <row r="216" spans="1:14" s="5" customFormat="1" ht="30" customHeight="1" x14ac:dyDescent="0.2">
      <c r="A216" s="23"/>
      <c r="B216" s="24"/>
      <c r="D216" s="18" t="s">
        <v>939</v>
      </c>
      <c r="E216" s="200" t="s">
        <v>940</v>
      </c>
      <c r="F216" s="201"/>
      <c r="G216" s="136" t="s">
        <v>1010</v>
      </c>
      <c r="H216" s="136" t="s">
        <v>1011</v>
      </c>
      <c r="I216" s="136" t="s">
        <v>1012</v>
      </c>
      <c r="J216" s="72" t="s">
        <v>511</v>
      </c>
      <c r="K216" s="70" t="str">
        <f t="shared" si="86"/>
        <v/>
      </c>
      <c r="L216" s="5" t="s">
        <v>490</v>
      </c>
      <c r="M216" s="135" t="str">
        <f t="shared" si="87"/>
        <v/>
      </c>
      <c r="N216" s="105" t="str">
        <f t="shared" si="88"/>
        <v/>
      </c>
    </row>
    <row r="217" spans="1:14" s="5" customFormat="1" ht="30" customHeight="1" x14ac:dyDescent="0.2">
      <c r="A217" s="23"/>
      <c r="B217" s="24"/>
      <c r="D217" s="68" t="s">
        <v>941</v>
      </c>
      <c r="E217" s="198" t="s">
        <v>942</v>
      </c>
      <c r="F217" s="199"/>
      <c r="G217" s="136" t="s">
        <v>1010</v>
      </c>
      <c r="H217" s="136" t="s">
        <v>1011</v>
      </c>
      <c r="I217" s="136" t="s">
        <v>1012</v>
      </c>
      <c r="J217" s="72" t="s">
        <v>511</v>
      </c>
      <c r="K217" s="70" t="str">
        <f t="shared" si="86"/>
        <v/>
      </c>
      <c r="L217" s="5" t="s">
        <v>490</v>
      </c>
      <c r="M217" s="135" t="str">
        <f t="shared" si="87"/>
        <v/>
      </c>
      <c r="N217" s="105" t="str">
        <f t="shared" si="88"/>
        <v/>
      </c>
    </row>
    <row r="218" spans="1:14" s="5" customFormat="1" ht="45" customHeight="1" x14ac:dyDescent="0.2">
      <c r="A218" s="23"/>
      <c r="B218" s="24"/>
      <c r="D218" s="18" t="s">
        <v>944</v>
      </c>
      <c r="E218" s="200" t="s">
        <v>945</v>
      </c>
      <c r="F218" s="201"/>
      <c r="G218" s="136" t="s">
        <v>1010</v>
      </c>
      <c r="H218" s="136" t="s">
        <v>1011</v>
      </c>
      <c r="I218" s="136" t="s">
        <v>1012</v>
      </c>
      <c r="J218" s="72" t="s">
        <v>511</v>
      </c>
      <c r="K218" s="70" t="str">
        <f t="shared" si="86"/>
        <v/>
      </c>
      <c r="L218" s="5" t="s">
        <v>490</v>
      </c>
      <c r="M218" s="135" t="str">
        <f t="shared" si="87"/>
        <v/>
      </c>
      <c r="N218" s="105" t="str">
        <f t="shared" si="88"/>
        <v/>
      </c>
    </row>
    <row r="219" spans="1:14" s="5" customFormat="1" ht="45" customHeight="1" x14ac:dyDescent="0.2">
      <c r="A219" s="23"/>
      <c r="B219" s="24"/>
      <c r="D219" s="68" t="s">
        <v>947</v>
      </c>
      <c r="E219" s="198" t="s">
        <v>948</v>
      </c>
      <c r="F219" s="199"/>
      <c r="G219" s="136" t="s">
        <v>1010</v>
      </c>
      <c r="H219" s="136" t="s">
        <v>1011</v>
      </c>
      <c r="I219" s="136" t="s">
        <v>1012</v>
      </c>
      <c r="J219" s="72" t="s">
        <v>511</v>
      </c>
      <c r="K219" s="70" t="str">
        <f t="shared" si="86"/>
        <v/>
      </c>
      <c r="L219" s="5" t="s">
        <v>490</v>
      </c>
      <c r="M219" s="135" t="str">
        <f t="shared" si="87"/>
        <v/>
      </c>
      <c r="N219" s="105" t="str">
        <f t="shared" si="88"/>
        <v/>
      </c>
    </row>
    <row r="220" spans="1:14" s="5" customFormat="1" ht="30" customHeight="1" x14ac:dyDescent="0.2">
      <c r="A220" s="23"/>
      <c r="B220" s="24"/>
      <c r="D220" s="18" t="s">
        <v>949</v>
      </c>
      <c r="E220" s="200" t="s">
        <v>950</v>
      </c>
      <c r="F220" s="201"/>
      <c r="G220" s="136" t="s">
        <v>1010</v>
      </c>
      <c r="H220" s="136" t="s">
        <v>1011</v>
      </c>
      <c r="I220" s="136" t="s">
        <v>1012</v>
      </c>
      <c r="J220" s="72" t="s">
        <v>511</v>
      </c>
      <c r="K220" s="70" t="str">
        <f t="shared" si="86"/>
        <v/>
      </c>
      <c r="L220" s="5" t="s">
        <v>490</v>
      </c>
      <c r="M220" s="135" t="str">
        <f t="shared" si="87"/>
        <v/>
      </c>
      <c r="N220" s="105" t="str">
        <f t="shared" si="88"/>
        <v/>
      </c>
    </row>
    <row r="221" spans="1:14" s="5" customFormat="1" ht="30" customHeight="1" x14ac:dyDescent="0.2">
      <c r="A221" s="23"/>
      <c r="B221" s="24"/>
      <c r="D221" s="68" t="s">
        <v>951</v>
      </c>
      <c r="E221" s="198" t="s">
        <v>952</v>
      </c>
      <c r="F221" s="199"/>
      <c r="G221" s="136" t="s">
        <v>1010</v>
      </c>
      <c r="H221" s="136" t="s">
        <v>1011</v>
      </c>
      <c r="I221" s="136" t="s">
        <v>1012</v>
      </c>
      <c r="J221" s="72" t="s">
        <v>511</v>
      </c>
      <c r="K221" s="70" t="str">
        <f t="shared" si="86"/>
        <v/>
      </c>
      <c r="L221" s="5" t="s">
        <v>490</v>
      </c>
      <c r="M221" s="135" t="str">
        <f t="shared" si="87"/>
        <v/>
      </c>
      <c r="N221" s="105" t="str">
        <f t="shared" si="88"/>
        <v/>
      </c>
    </row>
    <row r="222" spans="1:14" s="5" customFormat="1" ht="30" customHeight="1" x14ac:dyDescent="0.2">
      <c r="A222" s="23"/>
      <c r="B222" s="24"/>
      <c r="D222" s="18" t="s">
        <v>953</v>
      </c>
      <c r="E222" s="200" t="s">
        <v>954</v>
      </c>
      <c r="F222" s="201"/>
      <c r="G222" s="136" t="s">
        <v>1010</v>
      </c>
      <c r="H222" s="136" t="s">
        <v>1011</v>
      </c>
      <c r="I222" s="136" t="s">
        <v>1012</v>
      </c>
      <c r="J222" s="72" t="s">
        <v>511</v>
      </c>
      <c r="K222" s="70" t="str">
        <f t="shared" si="86"/>
        <v/>
      </c>
      <c r="L222" s="5" t="s">
        <v>490</v>
      </c>
      <c r="M222" s="135" t="str">
        <f t="shared" si="87"/>
        <v/>
      </c>
      <c r="N222" s="105" t="str">
        <f t="shared" si="88"/>
        <v/>
      </c>
    </row>
    <row r="223" spans="1:14" s="5" customFormat="1" ht="12.75" x14ac:dyDescent="0.2">
      <c r="A223" s="23"/>
      <c r="B223" s="24"/>
      <c r="D223" s="20" t="s">
        <v>550</v>
      </c>
      <c r="E223" s="21"/>
      <c r="F223" s="21"/>
      <c r="G223" s="21"/>
      <c r="H223" s="21"/>
      <c r="I223" s="21"/>
      <c r="J223" s="21"/>
      <c r="K223" s="27"/>
      <c r="L223" s="58"/>
      <c r="M223" s="135" t="str">
        <f t="shared" si="72"/>
        <v/>
      </c>
      <c r="N223" s="105" t="str">
        <f t="shared" si="73"/>
        <v/>
      </c>
    </row>
    <row r="224" spans="1:14" s="5" customFormat="1" ht="30" customHeight="1" x14ac:dyDescent="0.2">
      <c r="A224" s="23" t="s">
        <v>265</v>
      </c>
      <c r="B224" s="24"/>
      <c r="D224" s="68" t="s">
        <v>956</v>
      </c>
      <c r="E224" s="198" t="s">
        <v>957</v>
      </c>
      <c r="F224" s="199"/>
      <c r="G224" s="136" t="s">
        <v>1010</v>
      </c>
      <c r="H224" s="136" t="s">
        <v>1011</v>
      </c>
      <c r="I224" s="136" t="s">
        <v>1012</v>
      </c>
      <c r="J224" s="72" t="s">
        <v>511</v>
      </c>
      <c r="K224" s="70" t="str">
        <f t="shared" ref="K224:K234" si="89">N224</f>
        <v/>
      </c>
      <c r="L224" s="5" t="s">
        <v>490</v>
      </c>
      <c r="M224" s="135" t="str">
        <f t="shared" ref="M224:M234" si="90">IF(H224="X",2,"")</f>
        <v/>
      </c>
      <c r="N224" s="105" t="str">
        <f t="shared" ref="N224:N234" si="91">IF(H224="X","Por favor justifique su Concepto","")</f>
        <v/>
      </c>
    </row>
    <row r="225" spans="1:14" s="5" customFormat="1" ht="45" customHeight="1" x14ac:dyDescent="0.2">
      <c r="A225" s="23"/>
      <c r="B225" s="24"/>
      <c r="D225" s="18" t="s">
        <v>960</v>
      </c>
      <c r="E225" s="200" t="s">
        <v>961</v>
      </c>
      <c r="F225" s="201"/>
      <c r="G225" s="136" t="s">
        <v>1010</v>
      </c>
      <c r="H225" s="136" t="s">
        <v>1011</v>
      </c>
      <c r="I225" s="136" t="s">
        <v>1012</v>
      </c>
      <c r="J225" s="72" t="s">
        <v>511</v>
      </c>
      <c r="K225" s="70" t="str">
        <f t="shared" si="89"/>
        <v/>
      </c>
      <c r="L225" s="5" t="s">
        <v>490</v>
      </c>
      <c r="M225" s="135" t="str">
        <f t="shared" si="90"/>
        <v/>
      </c>
      <c r="N225" s="105" t="str">
        <f t="shared" si="91"/>
        <v/>
      </c>
    </row>
    <row r="226" spans="1:14" s="5" customFormat="1" ht="30" customHeight="1" x14ac:dyDescent="0.2">
      <c r="A226" s="23"/>
      <c r="B226" s="24"/>
      <c r="D226" s="68" t="s">
        <v>963</v>
      </c>
      <c r="E226" s="198" t="s">
        <v>964</v>
      </c>
      <c r="F226" s="199"/>
      <c r="G226" s="136" t="s">
        <v>1010</v>
      </c>
      <c r="H226" s="136" t="s">
        <v>1011</v>
      </c>
      <c r="I226" s="136" t="s">
        <v>1012</v>
      </c>
      <c r="J226" s="72" t="s">
        <v>511</v>
      </c>
      <c r="K226" s="70" t="str">
        <f t="shared" si="89"/>
        <v/>
      </c>
      <c r="L226" s="5" t="s">
        <v>490</v>
      </c>
      <c r="M226" s="135" t="str">
        <f t="shared" si="90"/>
        <v/>
      </c>
      <c r="N226" s="105" t="str">
        <f t="shared" si="91"/>
        <v/>
      </c>
    </row>
    <row r="227" spans="1:14" s="5" customFormat="1" ht="30" customHeight="1" x14ac:dyDescent="0.2">
      <c r="A227" s="23"/>
      <c r="B227" s="24"/>
      <c r="D227" s="18" t="s">
        <v>965</v>
      </c>
      <c r="E227" s="200" t="s">
        <v>966</v>
      </c>
      <c r="F227" s="201"/>
      <c r="G227" s="136" t="s">
        <v>1010</v>
      </c>
      <c r="H227" s="136" t="s">
        <v>1011</v>
      </c>
      <c r="I227" s="136" t="s">
        <v>1012</v>
      </c>
      <c r="J227" s="72" t="s">
        <v>511</v>
      </c>
      <c r="K227" s="70" t="str">
        <f t="shared" si="89"/>
        <v/>
      </c>
      <c r="L227" s="5" t="s">
        <v>490</v>
      </c>
      <c r="M227" s="135" t="str">
        <f t="shared" si="90"/>
        <v/>
      </c>
      <c r="N227" s="105" t="str">
        <f t="shared" si="91"/>
        <v/>
      </c>
    </row>
    <row r="228" spans="1:14" s="5" customFormat="1" ht="30" customHeight="1" x14ac:dyDescent="0.2">
      <c r="A228" s="23"/>
      <c r="B228" s="24"/>
      <c r="D228" s="68" t="s">
        <v>967</v>
      </c>
      <c r="E228" s="198" t="s">
        <v>968</v>
      </c>
      <c r="F228" s="199"/>
      <c r="G228" s="136" t="s">
        <v>1010</v>
      </c>
      <c r="H228" s="136" t="s">
        <v>1011</v>
      </c>
      <c r="I228" s="136" t="s">
        <v>1012</v>
      </c>
      <c r="J228" s="72" t="s">
        <v>511</v>
      </c>
      <c r="K228" s="70" t="str">
        <f t="shared" si="89"/>
        <v/>
      </c>
      <c r="L228" s="5" t="s">
        <v>490</v>
      </c>
      <c r="M228" s="135" t="str">
        <f t="shared" si="90"/>
        <v/>
      </c>
      <c r="N228" s="105" t="str">
        <f t="shared" si="91"/>
        <v/>
      </c>
    </row>
    <row r="229" spans="1:14" s="5" customFormat="1" ht="30" customHeight="1" x14ac:dyDescent="0.2">
      <c r="A229" s="23"/>
      <c r="B229" s="24"/>
      <c r="D229" s="18" t="s">
        <v>969</v>
      </c>
      <c r="E229" s="200" t="s">
        <v>970</v>
      </c>
      <c r="F229" s="201"/>
      <c r="G229" s="136" t="s">
        <v>1010</v>
      </c>
      <c r="H229" s="136" t="s">
        <v>1011</v>
      </c>
      <c r="I229" s="136" t="s">
        <v>1012</v>
      </c>
      <c r="J229" s="72" t="s">
        <v>511</v>
      </c>
      <c r="K229" s="70" t="str">
        <f t="shared" si="89"/>
        <v/>
      </c>
      <c r="L229" s="5" t="s">
        <v>490</v>
      </c>
      <c r="M229" s="135" t="str">
        <f t="shared" si="90"/>
        <v/>
      </c>
      <c r="N229" s="105" t="str">
        <f t="shared" si="91"/>
        <v/>
      </c>
    </row>
    <row r="230" spans="1:14" s="5" customFormat="1" ht="30" customHeight="1" x14ac:dyDescent="0.2">
      <c r="A230" s="23"/>
      <c r="B230" s="24"/>
      <c r="D230" s="68" t="s">
        <v>971</v>
      </c>
      <c r="E230" s="198" t="s">
        <v>972</v>
      </c>
      <c r="F230" s="199"/>
      <c r="G230" s="136" t="s">
        <v>1010</v>
      </c>
      <c r="H230" s="136" t="s">
        <v>1011</v>
      </c>
      <c r="I230" s="136" t="s">
        <v>1012</v>
      </c>
      <c r="J230" s="72" t="s">
        <v>511</v>
      </c>
      <c r="K230" s="70" t="str">
        <f t="shared" si="89"/>
        <v/>
      </c>
      <c r="L230" s="5" t="s">
        <v>490</v>
      </c>
      <c r="M230" s="135" t="str">
        <f t="shared" si="90"/>
        <v/>
      </c>
      <c r="N230" s="105" t="str">
        <f t="shared" si="91"/>
        <v/>
      </c>
    </row>
    <row r="231" spans="1:14" s="5" customFormat="1" ht="30" customHeight="1" x14ac:dyDescent="0.2">
      <c r="A231" s="23"/>
      <c r="B231" s="24"/>
      <c r="D231" s="18" t="s">
        <v>973</v>
      </c>
      <c r="E231" s="200" t="s">
        <v>974</v>
      </c>
      <c r="F231" s="201"/>
      <c r="G231" s="136" t="s">
        <v>1010</v>
      </c>
      <c r="H231" s="136" t="s">
        <v>1011</v>
      </c>
      <c r="I231" s="136" t="s">
        <v>1012</v>
      </c>
      <c r="J231" s="72" t="s">
        <v>511</v>
      </c>
      <c r="K231" s="70" t="str">
        <f t="shared" si="89"/>
        <v/>
      </c>
      <c r="L231" s="5" t="s">
        <v>490</v>
      </c>
      <c r="M231" s="135" t="str">
        <f t="shared" si="90"/>
        <v/>
      </c>
      <c r="N231" s="105" t="str">
        <f t="shared" si="91"/>
        <v/>
      </c>
    </row>
    <row r="232" spans="1:14" s="5" customFormat="1" ht="20.100000000000001" customHeight="1" x14ac:dyDescent="0.2">
      <c r="A232" s="23"/>
      <c r="B232" s="24"/>
      <c r="D232" s="68" t="s">
        <v>976</v>
      </c>
      <c r="E232" s="198" t="s">
        <v>977</v>
      </c>
      <c r="F232" s="199"/>
      <c r="G232" s="136" t="s">
        <v>1010</v>
      </c>
      <c r="H232" s="136" t="s">
        <v>1011</v>
      </c>
      <c r="I232" s="136" t="s">
        <v>1012</v>
      </c>
      <c r="J232" s="72" t="s">
        <v>511</v>
      </c>
      <c r="K232" s="70" t="str">
        <f t="shared" si="89"/>
        <v/>
      </c>
      <c r="L232" s="5" t="s">
        <v>490</v>
      </c>
      <c r="M232" s="135" t="str">
        <f t="shared" si="90"/>
        <v/>
      </c>
      <c r="N232" s="105" t="str">
        <f t="shared" si="91"/>
        <v/>
      </c>
    </row>
    <row r="233" spans="1:14" s="5" customFormat="1" ht="20.100000000000001" customHeight="1" x14ac:dyDescent="0.2">
      <c r="A233" s="23"/>
      <c r="B233" s="24"/>
      <c r="D233" s="18" t="s">
        <v>980</v>
      </c>
      <c r="E233" s="200" t="s">
        <v>981</v>
      </c>
      <c r="F233" s="201"/>
      <c r="G233" s="136" t="s">
        <v>1010</v>
      </c>
      <c r="H233" s="136" t="s">
        <v>1011</v>
      </c>
      <c r="I233" s="136" t="s">
        <v>1012</v>
      </c>
      <c r="J233" s="72" t="s">
        <v>511</v>
      </c>
      <c r="K233" s="70" t="str">
        <f t="shared" si="89"/>
        <v/>
      </c>
      <c r="L233" s="5" t="s">
        <v>490</v>
      </c>
      <c r="M233" s="135" t="str">
        <f t="shared" si="90"/>
        <v/>
      </c>
      <c r="N233" s="105" t="str">
        <f t="shared" si="91"/>
        <v/>
      </c>
    </row>
    <row r="234" spans="1:14" s="5" customFormat="1" ht="20.100000000000001" customHeight="1" x14ac:dyDescent="0.2">
      <c r="A234" s="23"/>
      <c r="B234" s="24"/>
      <c r="D234" s="68" t="s">
        <v>983</v>
      </c>
      <c r="E234" s="198" t="s">
        <v>984</v>
      </c>
      <c r="F234" s="199"/>
      <c r="G234" s="136" t="s">
        <v>1010</v>
      </c>
      <c r="H234" s="136" t="s">
        <v>1011</v>
      </c>
      <c r="I234" s="136" t="s">
        <v>1012</v>
      </c>
      <c r="J234" s="72" t="s">
        <v>511</v>
      </c>
      <c r="K234" s="70" t="str">
        <f t="shared" si="89"/>
        <v/>
      </c>
      <c r="L234" s="5" t="s">
        <v>490</v>
      </c>
      <c r="M234" s="135" t="str">
        <f t="shared" si="90"/>
        <v/>
      </c>
      <c r="N234" s="105" t="str">
        <f t="shared" si="91"/>
        <v/>
      </c>
    </row>
    <row r="235" spans="1:14" s="5" customFormat="1" ht="12.75" customHeight="1" x14ac:dyDescent="0.2">
      <c r="A235" s="23"/>
      <c r="B235" s="24"/>
      <c r="D235" s="20" t="s">
        <v>551</v>
      </c>
      <c r="E235" s="21"/>
      <c r="F235" s="21"/>
      <c r="G235" s="21"/>
      <c r="H235" s="21"/>
      <c r="I235" s="21"/>
      <c r="J235" s="21"/>
      <c r="K235" s="27"/>
      <c r="L235" s="58"/>
      <c r="M235" s="135" t="str">
        <f t="shared" si="72"/>
        <v/>
      </c>
      <c r="N235" s="105" t="str">
        <f t="shared" si="73"/>
        <v/>
      </c>
    </row>
    <row r="236" spans="1:14" s="5" customFormat="1" ht="20.100000000000001" customHeight="1" x14ac:dyDescent="0.2">
      <c r="A236" s="23" t="s">
        <v>265</v>
      </c>
      <c r="B236" s="24"/>
      <c r="D236" s="68" t="s">
        <v>986</v>
      </c>
      <c r="E236" s="198" t="s">
        <v>987</v>
      </c>
      <c r="F236" s="199"/>
      <c r="G236" s="136" t="s">
        <v>1010</v>
      </c>
      <c r="H236" s="136" t="s">
        <v>1011</v>
      </c>
      <c r="I236" s="136" t="s">
        <v>1012</v>
      </c>
      <c r="J236" s="72" t="s">
        <v>511</v>
      </c>
      <c r="K236" s="70" t="str">
        <f t="shared" ref="K236" si="92">N236</f>
        <v/>
      </c>
      <c r="L236" s="5" t="s">
        <v>490</v>
      </c>
      <c r="M236" s="135" t="str">
        <f t="shared" si="72"/>
        <v/>
      </c>
      <c r="N236" s="105" t="str">
        <f t="shared" si="73"/>
        <v/>
      </c>
    </row>
    <row r="237" spans="1:14" s="5" customFormat="1" ht="12.75" customHeight="1" x14ac:dyDescent="0.2">
      <c r="A237" s="23"/>
      <c r="B237" s="24"/>
      <c r="D237" s="20" t="s">
        <v>552</v>
      </c>
      <c r="E237" s="21"/>
      <c r="F237" s="21"/>
      <c r="G237" s="21"/>
      <c r="H237" s="21"/>
      <c r="I237" s="21"/>
      <c r="J237" s="21"/>
      <c r="K237" s="27"/>
      <c r="L237" s="58"/>
      <c r="M237" s="135" t="str">
        <f t="shared" si="72"/>
        <v/>
      </c>
      <c r="N237" s="105" t="str">
        <f t="shared" si="73"/>
        <v/>
      </c>
    </row>
    <row r="238" spans="1:14" s="5" customFormat="1" ht="45" customHeight="1" x14ac:dyDescent="0.2">
      <c r="A238" s="23" t="s">
        <v>265</v>
      </c>
      <c r="B238" s="24"/>
      <c r="D238" s="68" t="s">
        <v>989</v>
      </c>
      <c r="E238" s="198" t="s">
        <v>990</v>
      </c>
      <c r="F238" s="199"/>
      <c r="G238" s="136" t="s">
        <v>1010</v>
      </c>
      <c r="H238" s="136" t="s">
        <v>1011</v>
      </c>
      <c r="I238" s="136" t="s">
        <v>1012</v>
      </c>
      <c r="J238" s="72" t="s">
        <v>511</v>
      </c>
      <c r="K238" s="70" t="str">
        <f t="shared" ref="K238:K241" si="93">N238</f>
        <v/>
      </c>
      <c r="L238" s="5" t="s">
        <v>490</v>
      </c>
      <c r="M238" s="135" t="str">
        <f t="shared" si="72"/>
        <v/>
      </c>
      <c r="N238" s="105" t="str">
        <f t="shared" si="73"/>
        <v/>
      </c>
    </row>
    <row r="239" spans="1:14" s="5" customFormat="1" ht="45" customHeight="1" x14ac:dyDescent="0.2">
      <c r="A239" s="23" t="s">
        <v>265</v>
      </c>
      <c r="B239" s="24"/>
      <c r="D239" s="18" t="s">
        <v>992</v>
      </c>
      <c r="E239" s="200" t="s">
        <v>993</v>
      </c>
      <c r="F239" s="201"/>
      <c r="G239" s="136" t="s">
        <v>1010</v>
      </c>
      <c r="H239" s="136" t="s">
        <v>1011</v>
      </c>
      <c r="I239" s="136" t="s">
        <v>1012</v>
      </c>
      <c r="J239" s="72" t="s">
        <v>511</v>
      </c>
      <c r="K239" s="70" t="str">
        <f t="shared" si="93"/>
        <v/>
      </c>
      <c r="L239" s="5" t="s">
        <v>490</v>
      </c>
      <c r="M239" s="135" t="str">
        <f t="shared" si="72"/>
        <v/>
      </c>
      <c r="N239" s="105" t="str">
        <f t="shared" si="73"/>
        <v/>
      </c>
    </row>
    <row r="240" spans="1:14" s="5" customFormat="1" ht="30" customHeight="1" x14ac:dyDescent="0.2">
      <c r="A240" s="23" t="s">
        <v>265</v>
      </c>
      <c r="B240" s="24"/>
      <c r="D240" s="68" t="s">
        <v>995</v>
      </c>
      <c r="E240" s="198" t="s">
        <v>996</v>
      </c>
      <c r="F240" s="199"/>
      <c r="G240" s="136" t="s">
        <v>1010</v>
      </c>
      <c r="H240" s="136" t="s">
        <v>1011</v>
      </c>
      <c r="I240" s="136" t="s">
        <v>1012</v>
      </c>
      <c r="J240" s="72" t="s">
        <v>511</v>
      </c>
      <c r="K240" s="70" t="str">
        <f t="shared" si="93"/>
        <v/>
      </c>
      <c r="L240" s="5" t="s">
        <v>490</v>
      </c>
      <c r="M240" s="135" t="str">
        <f t="shared" si="72"/>
        <v/>
      </c>
      <c r="N240" s="105" t="str">
        <f t="shared" si="73"/>
        <v/>
      </c>
    </row>
    <row r="241" spans="1:14" s="5" customFormat="1" ht="30" customHeight="1" x14ac:dyDescent="0.2">
      <c r="A241" s="23" t="s">
        <v>265</v>
      </c>
      <c r="B241" s="24"/>
      <c r="D241" s="18" t="s">
        <v>997</v>
      </c>
      <c r="E241" s="200" t="s">
        <v>998</v>
      </c>
      <c r="F241" s="201"/>
      <c r="G241" s="136" t="s">
        <v>1010</v>
      </c>
      <c r="H241" s="136" t="s">
        <v>1011</v>
      </c>
      <c r="I241" s="136" t="s">
        <v>1012</v>
      </c>
      <c r="J241" s="72" t="s">
        <v>511</v>
      </c>
      <c r="K241" s="70" t="str">
        <f t="shared" si="93"/>
        <v/>
      </c>
      <c r="L241" s="5" t="s">
        <v>490</v>
      </c>
      <c r="M241" s="135" t="str">
        <f t="shared" si="72"/>
        <v/>
      </c>
      <c r="N241" s="105" t="str">
        <f t="shared" si="73"/>
        <v/>
      </c>
    </row>
    <row r="242" spans="1:14" s="5" customFormat="1" ht="12.75" x14ac:dyDescent="0.2">
      <c r="A242" s="23"/>
      <c r="B242" s="24"/>
      <c r="D242" s="20" t="s">
        <v>553</v>
      </c>
      <c r="E242" s="21"/>
      <c r="F242" s="21"/>
      <c r="G242" s="21"/>
      <c r="H242" s="21"/>
      <c r="I242" s="21"/>
      <c r="J242" s="21"/>
      <c r="K242" s="27"/>
      <c r="L242" s="58"/>
      <c r="M242" s="135" t="str">
        <f t="shared" ref="M242:M269" si="94">IF(H242="X",2,"")</f>
        <v/>
      </c>
      <c r="N242" s="105" t="str">
        <f t="shared" ref="N242:N269" si="95">IF(H242="X","Por favor justifique su Concepto","")</f>
        <v/>
      </c>
    </row>
    <row r="243" spans="1:14" s="5" customFormat="1" ht="60" customHeight="1" x14ac:dyDescent="0.2">
      <c r="A243" s="23" t="s">
        <v>265</v>
      </c>
      <c r="B243" s="24"/>
      <c r="D243" s="68" t="s">
        <v>1000</v>
      </c>
      <c r="E243" s="198" t="s">
        <v>1001</v>
      </c>
      <c r="F243" s="199"/>
      <c r="G243" s="136" t="s">
        <v>1010</v>
      </c>
      <c r="H243" s="136" t="s">
        <v>1011</v>
      </c>
      <c r="I243" s="136" t="s">
        <v>1012</v>
      </c>
      <c r="J243" s="72" t="s">
        <v>511</v>
      </c>
      <c r="K243" s="70" t="str">
        <f t="shared" ref="K243:K245" si="96">N243</f>
        <v/>
      </c>
      <c r="L243" s="5" t="s">
        <v>490</v>
      </c>
      <c r="M243" s="135" t="str">
        <f t="shared" si="94"/>
        <v/>
      </c>
      <c r="N243" s="105" t="str">
        <f t="shared" si="95"/>
        <v/>
      </c>
    </row>
    <row r="244" spans="1:14" s="5" customFormat="1" ht="60" customHeight="1" x14ac:dyDescent="0.2">
      <c r="A244" s="23" t="s">
        <v>265</v>
      </c>
      <c r="B244" s="24"/>
      <c r="D244" s="18" t="s">
        <v>1003</v>
      </c>
      <c r="E244" s="200" t="s">
        <v>1004</v>
      </c>
      <c r="F244" s="201"/>
      <c r="G244" s="136" t="s">
        <v>1010</v>
      </c>
      <c r="H244" s="136" t="s">
        <v>1011</v>
      </c>
      <c r="I244" s="136" t="s">
        <v>1012</v>
      </c>
      <c r="J244" s="72" t="s">
        <v>511</v>
      </c>
      <c r="K244" s="70" t="str">
        <f t="shared" si="96"/>
        <v/>
      </c>
      <c r="L244" s="5" t="s">
        <v>490</v>
      </c>
      <c r="M244" s="135" t="str">
        <f t="shared" si="94"/>
        <v/>
      </c>
      <c r="N244" s="105" t="str">
        <f t="shared" si="95"/>
        <v/>
      </c>
    </row>
    <row r="245" spans="1:14" s="5" customFormat="1" ht="60" customHeight="1" x14ac:dyDescent="0.2">
      <c r="A245" s="23" t="s">
        <v>265</v>
      </c>
      <c r="B245" s="24"/>
      <c r="D245" s="68" t="s">
        <v>1006</v>
      </c>
      <c r="E245" s="198" t="s">
        <v>1007</v>
      </c>
      <c r="F245" s="199"/>
      <c r="G245" s="136" t="s">
        <v>1010</v>
      </c>
      <c r="H245" s="136" t="s">
        <v>1011</v>
      </c>
      <c r="I245" s="136" t="s">
        <v>1012</v>
      </c>
      <c r="J245" s="72" t="s">
        <v>511</v>
      </c>
      <c r="K245" s="70" t="str">
        <f t="shared" si="96"/>
        <v/>
      </c>
      <c r="L245" s="5" t="s">
        <v>490</v>
      </c>
      <c r="M245" s="135" t="str">
        <f t="shared" si="94"/>
        <v/>
      </c>
      <c r="N245" s="105" t="str">
        <f t="shared" si="95"/>
        <v/>
      </c>
    </row>
    <row r="246" spans="1:14" x14ac:dyDescent="0.3">
      <c r="M246" s="135" t="str">
        <f t="shared" si="94"/>
        <v/>
      </c>
      <c r="N246" s="105" t="str">
        <f t="shared" si="95"/>
        <v/>
      </c>
    </row>
    <row r="247" spans="1:14" x14ac:dyDescent="0.3">
      <c r="M247" s="135" t="str">
        <f t="shared" si="94"/>
        <v/>
      </c>
      <c r="N247" s="105" t="str">
        <f t="shared" si="95"/>
        <v/>
      </c>
    </row>
    <row r="248" spans="1:14" x14ac:dyDescent="0.3">
      <c r="M248" s="135" t="str">
        <f t="shared" si="94"/>
        <v/>
      </c>
      <c r="N248" s="105" t="str">
        <f t="shared" si="95"/>
        <v/>
      </c>
    </row>
    <row r="249" spans="1:14" x14ac:dyDescent="0.3">
      <c r="M249" s="135" t="str">
        <f t="shared" si="94"/>
        <v/>
      </c>
      <c r="N249" s="105" t="str">
        <f t="shared" si="95"/>
        <v/>
      </c>
    </row>
    <row r="250" spans="1:14" x14ac:dyDescent="0.3">
      <c r="M250" s="135" t="str">
        <f t="shared" si="94"/>
        <v/>
      </c>
      <c r="N250" s="105" t="str">
        <f t="shared" si="95"/>
        <v/>
      </c>
    </row>
    <row r="251" spans="1:14" x14ac:dyDescent="0.3">
      <c r="M251" s="135" t="str">
        <f t="shared" si="94"/>
        <v/>
      </c>
      <c r="N251" s="105" t="str">
        <f t="shared" si="95"/>
        <v/>
      </c>
    </row>
    <row r="252" spans="1:14" x14ac:dyDescent="0.3">
      <c r="M252" s="135" t="str">
        <f t="shared" si="94"/>
        <v/>
      </c>
      <c r="N252" s="105" t="str">
        <f t="shared" si="95"/>
        <v/>
      </c>
    </row>
    <row r="253" spans="1:14" x14ac:dyDescent="0.3">
      <c r="M253" s="135" t="str">
        <f t="shared" si="94"/>
        <v/>
      </c>
      <c r="N253" s="105" t="str">
        <f t="shared" si="95"/>
        <v/>
      </c>
    </row>
    <row r="254" spans="1:14" x14ac:dyDescent="0.3">
      <c r="M254" s="135" t="str">
        <f t="shared" si="94"/>
        <v/>
      </c>
      <c r="N254" s="105" t="str">
        <f t="shared" si="95"/>
        <v/>
      </c>
    </row>
    <row r="255" spans="1:14" x14ac:dyDescent="0.3">
      <c r="M255" s="135" t="str">
        <f t="shared" si="94"/>
        <v/>
      </c>
      <c r="N255" s="105" t="str">
        <f t="shared" si="95"/>
        <v/>
      </c>
    </row>
    <row r="256" spans="1:14" x14ac:dyDescent="0.3">
      <c r="M256" s="135" t="str">
        <f t="shared" si="94"/>
        <v/>
      </c>
      <c r="N256" s="105" t="str">
        <f t="shared" si="95"/>
        <v/>
      </c>
    </row>
    <row r="257" spans="13:14" x14ac:dyDescent="0.3">
      <c r="M257" s="135" t="str">
        <f t="shared" si="94"/>
        <v/>
      </c>
      <c r="N257" s="105" t="str">
        <f t="shared" si="95"/>
        <v/>
      </c>
    </row>
    <row r="258" spans="13:14" x14ac:dyDescent="0.3">
      <c r="M258" s="135" t="str">
        <f t="shared" si="94"/>
        <v/>
      </c>
      <c r="N258" s="105" t="str">
        <f t="shared" si="95"/>
        <v/>
      </c>
    </row>
    <row r="259" spans="13:14" x14ac:dyDescent="0.3">
      <c r="M259" s="135" t="str">
        <f t="shared" si="94"/>
        <v/>
      </c>
      <c r="N259" s="105" t="str">
        <f t="shared" si="95"/>
        <v/>
      </c>
    </row>
    <row r="260" spans="13:14" x14ac:dyDescent="0.3">
      <c r="M260" s="135" t="str">
        <f t="shared" si="94"/>
        <v/>
      </c>
      <c r="N260" s="105" t="str">
        <f t="shared" si="95"/>
        <v/>
      </c>
    </row>
    <row r="261" spans="13:14" x14ac:dyDescent="0.3">
      <c r="M261" s="135" t="str">
        <f t="shared" si="94"/>
        <v/>
      </c>
      <c r="N261" s="105" t="str">
        <f t="shared" si="95"/>
        <v/>
      </c>
    </row>
    <row r="262" spans="13:14" x14ac:dyDescent="0.3">
      <c r="M262" s="135" t="str">
        <f t="shared" si="94"/>
        <v/>
      </c>
      <c r="N262" s="105" t="str">
        <f t="shared" si="95"/>
        <v/>
      </c>
    </row>
    <row r="263" spans="13:14" x14ac:dyDescent="0.3">
      <c r="M263" s="135" t="str">
        <f t="shared" si="94"/>
        <v/>
      </c>
      <c r="N263" s="105" t="str">
        <f t="shared" si="95"/>
        <v/>
      </c>
    </row>
    <row r="264" spans="13:14" x14ac:dyDescent="0.3">
      <c r="M264" s="135" t="str">
        <f t="shared" si="94"/>
        <v/>
      </c>
      <c r="N264" s="105" t="str">
        <f t="shared" si="95"/>
        <v/>
      </c>
    </row>
    <row r="265" spans="13:14" x14ac:dyDescent="0.3">
      <c r="M265" s="135" t="str">
        <f t="shared" si="94"/>
        <v/>
      </c>
      <c r="N265" s="105" t="str">
        <f t="shared" si="95"/>
        <v/>
      </c>
    </row>
    <row r="266" spans="13:14" x14ac:dyDescent="0.3">
      <c r="M266" s="135" t="str">
        <f t="shared" si="94"/>
        <v/>
      </c>
      <c r="N266" s="105" t="str">
        <f t="shared" si="95"/>
        <v/>
      </c>
    </row>
    <row r="267" spans="13:14" x14ac:dyDescent="0.3">
      <c r="M267" s="135" t="str">
        <f t="shared" si="94"/>
        <v/>
      </c>
      <c r="N267" s="105" t="str">
        <f t="shared" si="95"/>
        <v/>
      </c>
    </row>
    <row r="268" spans="13:14" x14ac:dyDescent="0.3">
      <c r="M268" s="135" t="str">
        <f t="shared" si="94"/>
        <v/>
      </c>
      <c r="N268" s="105" t="str">
        <f t="shared" si="95"/>
        <v/>
      </c>
    </row>
    <row r="269" spans="13:14" x14ac:dyDescent="0.3">
      <c r="M269" s="135" t="str">
        <f t="shared" si="94"/>
        <v/>
      </c>
      <c r="N269" s="105" t="str">
        <f t="shared" si="95"/>
        <v/>
      </c>
    </row>
    <row r="270" spans="13:14" x14ac:dyDescent="0.3">
      <c r="M270" s="135" t="str">
        <f t="shared" ref="M270:M333" si="97">IF(H270="X",2,"")</f>
        <v/>
      </c>
      <c r="N270" s="105" t="str">
        <f t="shared" ref="N270:N333" si="98">IF(H270="X","Por favor justifique su Concepto","")</f>
        <v/>
      </c>
    </row>
    <row r="271" spans="13:14" x14ac:dyDescent="0.3">
      <c r="M271" s="135" t="str">
        <f t="shared" si="97"/>
        <v/>
      </c>
      <c r="N271" s="105" t="str">
        <f t="shared" si="98"/>
        <v/>
      </c>
    </row>
    <row r="272" spans="13:14" x14ac:dyDescent="0.3">
      <c r="M272" s="135" t="str">
        <f t="shared" si="97"/>
        <v/>
      </c>
      <c r="N272" s="105" t="str">
        <f t="shared" si="98"/>
        <v/>
      </c>
    </row>
    <row r="273" spans="13:14" x14ac:dyDescent="0.3">
      <c r="M273" s="135" t="str">
        <f t="shared" si="97"/>
        <v/>
      </c>
      <c r="N273" s="105" t="str">
        <f t="shared" si="98"/>
        <v/>
      </c>
    </row>
    <row r="274" spans="13:14" x14ac:dyDescent="0.3">
      <c r="M274" s="135" t="str">
        <f t="shared" si="97"/>
        <v/>
      </c>
      <c r="N274" s="105" t="str">
        <f t="shared" si="98"/>
        <v/>
      </c>
    </row>
    <row r="275" spans="13:14" x14ac:dyDescent="0.3">
      <c r="M275" s="135" t="str">
        <f t="shared" si="97"/>
        <v/>
      </c>
      <c r="N275" s="105" t="str">
        <f t="shared" si="98"/>
        <v/>
      </c>
    </row>
    <row r="276" spans="13:14" x14ac:dyDescent="0.3">
      <c r="M276" s="135" t="str">
        <f t="shared" si="97"/>
        <v/>
      </c>
      <c r="N276" s="105" t="str">
        <f t="shared" si="98"/>
        <v/>
      </c>
    </row>
    <row r="277" spans="13:14" x14ac:dyDescent="0.3">
      <c r="M277" s="135" t="str">
        <f t="shared" si="97"/>
        <v/>
      </c>
      <c r="N277" s="105" t="str">
        <f t="shared" si="98"/>
        <v/>
      </c>
    </row>
    <row r="278" spans="13:14" x14ac:dyDescent="0.3">
      <c r="M278" s="135" t="str">
        <f t="shared" si="97"/>
        <v/>
      </c>
      <c r="N278" s="105" t="str">
        <f t="shared" si="98"/>
        <v/>
      </c>
    </row>
    <row r="279" spans="13:14" x14ac:dyDescent="0.3">
      <c r="M279" s="135" t="str">
        <f t="shared" si="97"/>
        <v/>
      </c>
      <c r="N279" s="105" t="str">
        <f t="shared" si="98"/>
        <v/>
      </c>
    </row>
    <row r="280" spans="13:14" x14ac:dyDescent="0.3">
      <c r="M280" s="135" t="str">
        <f t="shared" si="97"/>
        <v/>
      </c>
      <c r="N280" s="105" t="str">
        <f t="shared" si="98"/>
        <v/>
      </c>
    </row>
    <row r="281" spans="13:14" x14ac:dyDescent="0.3">
      <c r="M281" s="135" t="str">
        <f t="shared" si="97"/>
        <v/>
      </c>
      <c r="N281" s="105" t="str">
        <f t="shared" si="98"/>
        <v/>
      </c>
    </row>
    <row r="282" spans="13:14" x14ac:dyDescent="0.3">
      <c r="M282" s="135" t="str">
        <f t="shared" si="97"/>
        <v/>
      </c>
      <c r="N282" s="105" t="str">
        <f t="shared" si="98"/>
        <v/>
      </c>
    </row>
    <row r="283" spans="13:14" x14ac:dyDescent="0.3">
      <c r="M283" s="135" t="str">
        <f t="shared" si="97"/>
        <v/>
      </c>
      <c r="N283" s="105" t="str">
        <f t="shared" si="98"/>
        <v/>
      </c>
    </row>
    <row r="284" spans="13:14" x14ac:dyDescent="0.3">
      <c r="M284" s="135" t="str">
        <f t="shared" si="97"/>
        <v/>
      </c>
      <c r="N284" s="105" t="str">
        <f t="shared" si="98"/>
        <v/>
      </c>
    </row>
    <row r="285" spans="13:14" x14ac:dyDescent="0.3">
      <c r="M285" s="135" t="str">
        <f t="shared" si="97"/>
        <v/>
      </c>
      <c r="N285" s="105" t="str">
        <f t="shared" si="98"/>
        <v/>
      </c>
    </row>
    <row r="286" spans="13:14" x14ac:dyDescent="0.3">
      <c r="M286" s="135" t="str">
        <f t="shared" si="97"/>
        <v/>
      </c>
      <c r="N286" s="105" t="str">
        <f t="shared" si="98"/>
        <v/>
      </c>
    </row>
    <row r="287" spans="13:14" x14ac:dyDescent="0.3">
      <c r="M287" s="135" t="str">
        <f t="shared" si="97"/>
        <v/>
      </c>
      <c r="N287" s="105" t="str">
        <f t="shared" si="98"/>
        <v/>
      </c>
    </row>
    <row r="288" spans="13:14" x14ac:dyDescent="0.3">
      <c r="M288" s="135" t="str">
        <f t="shared" si="97"/>
        <v/>
      </c>
      <c r="N288" s="105" t="str">
        <f t="shared" si="98"/>
        <v/>
      </c>
    </row>
    <row r="289" spans="13:14" x14ac:dyDescent="0.3">
      <c r="M289" s="135" t="str">
        <f t="shared" si="97"/>
        <v/>
      </c>
      <c r="N289" s="105" t="str">
        <f t="shared" si="98"/>
        <v/>
      </c>
    </row>
    <row r="290" spans="13:14" x14ac:dyDescent="0.3">
      <c r="M290" s="135" t="str">
        <f t="shared" si="97"/>
        <v/>
      </c>
      <c r="N290" s="105" t="str">
        <f t="shared" si="98"/>
        <v/>
      </c>
    </row>
    <row r="291" spans="13:14" x14ac:dyDescent="0.3">
      <c r="M291" s="135" t="str">
        <f t="shared" si="97"/>
        <v/>
      </c>
      <c r="N291" s="105" t="str">
        <f t="shared" si="98"/>
        <v/>
      </c>
    </row>
    <row r="292" spans="13:14" x14ac:dyDescent="0.3">
      <c r="M292" s="135" t="str">
        <f t="shared" si="97"/>
        <v/>
      </c>
      <c r="N292" s="105" t="str">
        <f t="shared" si="98"/>
        <v/>
      </c>
    </row>
    <row r="293" spans="13:14" x14ac:dyDescent="0.3">
      <c r="M293" s="135" t="str">
        <f t="shared" si="97"/>
        <v/>
      </c>
      <c r="N293" s="105" t="str">
        <f t="shared" si="98"/>
        <v/>
      </c>
    </row>
    <row r="294" spans="13:14" x14ac:dyDescent="0.3">
      <c r="M294" s="135" t="str">
        <f t="shared" si="97"/>
        <v/>
      </c>
      <c r="N294" s="105" t="str">
        <f t="shared" si="98"/>
        <v/>
      </c>
    </row>
    <row r="295" spans="13:14" x14ac:dyDescent="0.3">
      <c r="M295" s="135" t="str">
        <f t="shared" si="97"/>
        <v/>
      </c>
      <c r="N295" s="105" t="str">
        <f t="shared" si="98"/>
        <v/>
      </c>
    </row>
    <row r="296" spans="13:14" x14ac:dyDescent="0.3">
      <c r="M296" s="135" t="str">
        <f t="shared" si="97"/>
        <v/>
      </c>
      <c r="N296" s="105" t="str">
        <f t="shared" si="98"/>
        <v/>
      </c>
    </row>
    <row r="297" spans="13:14" x14ac:dyDescent="0.3">
      <c r="M297" s="135" t="str">
        <f t="shared" si="97"/>
        <v/>
      </c>
      <c r="N297" s="105" t="str">
        <f t="shared" si="98"/>
        <v/>
      </c>
    </row>
    <row r="298" spans="13:14" x14ac:dyDescent="0.3">
      <c r="M298" s="135" t="str">
        <f t="shared" si="97"/>
        <v/>
      </c>
      <c r="N298" s="105" t="str">
        <f t="shared" si="98"/>
        <v/>
      </c>
    </row>
    <row r="299" spans="13:14" x14ac:dyDescent="0.3">
      <c r="M299" s="135" t="str">
        <f t="shared" si="97"/>
        <v/>
      </c>
      <c r="N299" s="105" t="str">
        <f t="shared" si="98"/>
        <v/>
      </c>
    </row>
    <row r="300" spans="13:14" x14ac:dyDescent="0.3">
      <c r="M300" s="135" t="str">
        <f t="shared" si="97"/>
        <v/>
      </c>
      <c r="N300" s="105" t="str">
        <f t="shared" si="98"/>
        <v/>
      </c>
    </row>
    <row r="301" spans="13:14" x14ac:dyDescent="0.3">
      <c r="M301" s="135" t="str">
        <f t="shared" si="97"/>
        <v/>
      </c>
      <c r="N301" s="105" t="str">
        <f t="shared" si="98"/>
        <v/>
      </c>
    </row>
    <row r="302" spans="13:14" x14ac:dyDescent="0.3">
      <c r="M302" s="135" t="str">
        <f t="shared" si="97"/>
        <v/>
      </c>
      <c r="N302" s="105" t="str">
        <f t="shared" si="98"/>
        <v/>
      </c>
    </row>
    <row r="303" spans="13:14" x14ac:dyDescent="0.3">
      <c r="M303" s="135" t="str">
        <f t="shared" si="97"/>
        <v/>
      </c>
      <c r="N303" s="105" t="str">
        <f t="shared" si="98"/>
        <v/>
      </c>
    </row>
    <row r="304" spans="13:14" x14ac:dyDescent="0.3">
      <c r="M304" s="135" t="str">
        <f t="shared" si="97"/>
        <v/>
      </c>
      <c r="N304" s="105" t="str">
        <f t="shared" si="98"/>
        <v/>
      </c>
    </row>
    <row r="305" spans="13:14" x14ac:dyDescent="0.3">
      <c r="M305" s="135" t="str">
        <f t="shared" si="97"/>
        <v/>
      </c>
      <c r="N305" s="105" t="str">
        <f t="shared" si="98"/>
        <v/>
      </c>
    </row>
    <row r="306" spans="13:14" x14ac:dyDescent="0.3">
      <c r="M306" s="135" t="str">
        <f t="shared" si="97"/>
        <v/>
      </c>
      <c r="N306" s="105" t="str">
        <f t="shared" si="98"/>
        <v/>
      </c>
    </row>
    <row r="307" spans="13:14" x14ac:dyDescent="0.3">
      <c r="M307" s="135" t="str">
        <f t="shared" si="97"/>
        <v/>
      </c>
      <c r="N307" s="105" t="str">
        <f t="shared" si="98"/>
        <v/>
      </c>
    </row>
    <row r="308" spans="13:14" x14ac:dyDescent="0.3">
      <c r="M308" s="135" t="str">
        <f t="shared" si="97"/>
        <v/>
      </c>
      <c r="N308" s="105" t="str">
        <f t="shared" si="98"/>
        <v/>
      </c>
    </row>
    <row r="309" spans="13:14" x14ac:dyDescent="0.3">
      <c r="M309" s="135" t="str">
        <f t="shared" si="97"/>
        <v/>
      </c>
      <c r="N309" s="105" t="str">
        <f t="shared" si="98"/>
        <v/>
      </c>
    </row>
    <row r="310" spans="13:14" x14ac:dyDescent="0.3">
      <c r="M310" s="135" t="str">
        <f t="shared" si="97"/>
        <v/>
      </c>
      <c r="N310" s="105" t="str">
        <f t="shared" si="98"/>
        <v/>
      </c>
    </row>
    <row r="311" spans="13:14" x14ac:dyDescent="0.3">
      <c r="M311" s="135" t="str">
        <f t="shared" si="97"/>
        <v/>
      </c>
      <c r="N311" s="105" t="str">
        <f t="shared" si="98"/>
        <v/>
      </c>
    </row>
    <row r="312" spans="13:14" x14ac:dyDescent="0.3">
      <c r="M312" s="135" t="str">
        <f t="shared" si="97"/>
        <v/>
      </c>
      <c r="N312" s="105" t="str">
        <f t="shared" si="98"/>
        <v/>
      </c>
    </row>
    <row r="313" spans="13:14" x14ac:dyDescent="0.3">
      <c r="M313" s="135" t="str">
        <f t="shared" si="97"/>
        <v/>
      </c>
      <c r="N313" s="105" t="str">
        <f t="shared" si="98"/>
        <v/>
      </c>
    </row>
    <row r="314" spans="13:14" x14ac:dyDescent="0.3">
      <c r="M314" s="135" t="str">
        <f t="shared" si="97"/>
        <v/>
      </c>
      <c r="N314" s="105" t="str">
        <f t="shared" si="98"/>
        <v/>
      </c>
    </row>
    <row r="315" spans="13:14" x14ac:dyDescent="0.3">
      <c r="M315" s="135" t="str">
        <f t="shared" si="97"/>
        <v/>
      </c>
      <c r="N315" s="105" t="str">
        <f t="shared" si="98"/>
        <v/>
      </c>
    </row>
    <row r="316" spans="13:14" x14ac:dyDescent="0.3">
      <c r="M316" s="135" t="str">
        <f t="shared" si="97"/>
        <v/>
      </c>
      <c r="N316" s="105" t="str">
        <f t="shared" si="98"/>
        <v/>
      </c>
    </row>
    <row r="317" spans="13:14" x14ac:dyDescent="0.3">
      <c r="M317" s="135" t="str">
        <f t="shared" si="97"/>
        <v/>
      </c>
      <c r="N317" s="105" t="str">
        <f t="shared" si="98"/>
        <v/>
      </c>
    </row>
    <row r="318" spans="13:14" x14ac:dyDescent="0.3">
      <c r="M318" s="135" t="str">
        <f t="shared" si="97"/>
        <v/>
      </c>
      <c r="N318" s="105" t="str">
        <f t="shared" si="98"/>
        <v/>
      </c>
    </row>
    <row r="319" spans="13:14" x14ac:dyDescent="0.3">
      <c r="M319" s="135" t="str">
        <f t="shared" si="97"/>
        <v/>
      </c>
      <c r="N319" s="105" t="str">
        <f t="shared" si="98"/>
        <v/>
      </c>
    </row>
    <row r="320" spans="13:14" x14ac:dyDescent="0.3">
      <c r="M320" s="135" t="str">
        <f t="shared" si="97"/>
        <v/>
      </c>
      <c r="N320" s="105" t="str">
        <f t="shared" si="98"/>
        <v/>
      </c>
    </row>
    <row r="321" spans="13:14" x14ac:dyDescent="0.3">
      <c r="M321" s="135" t="str">
        <f t="shared" si="97"/>
        <v/>
      </c>
      <c r="N321" s="105" t="str">
        <f t="shared" si="98"/>
        <v/>
      </c>
    </row>
    <row r="322" spans="13:14" x14ac:dyDescent="0.3">
      <c r="M322" s="135" t="str">
        <f t="shared" si="97"/>
        <v/>
      </c>
      <c r="N322" s="105" t="str">
        <f t="shared" si="98"/>
        <v/>
      </c>
    </row>
    <row r="323" spans="13:14" x14ac:dyDescent="0.3">
      <c r="M323" s="135" t="str">
        <f t="shared" si="97"/>
        <v/>
      </c>
      <c r="N323" s="105" t="str">
        <f t="shared" si="98"/>
        <v/>
      </c>
    </row>
    <row r="324" spans="13:14" x14ac:dyDescent="0.3">
      <c r="M324" s="135" t="str">
        <f t="shared" si="97"/>
        <v/>
      </c>
      <c r="N324" s="105" t="str">
        <f t="shared" si="98"/>
        <v/>
      </c>
    </row>
    <row r="325" spans="13:14" x14ac:dyDescent="0.3">
      <c r="M325" s="135" t="str">
        <f t="shared" si="97"/>
        <v/>
      </c>
      <c r="N325" s="105" t="str">
        <f t="shared" si="98"/>
        <v/>
      </c>
    </row>
    <row r="326" spans="13:14" x14ac:dyDescent="0.3">
      <c r="M326" s="135" t="str">
        <f t="shared" si="97"/>
        <v/>
      </c>
      <c r="N326" s="105" t="str">
        <f t="shared" si="98"/>
        <v/>
      </c>
    </row>
    <row r="327" spans="13:14" x14ac:dyDescent="0.3">
      <c r="M327" s="135" t="str">
        <f t="shared" si="97"/>
        <v/>
      </c>
      <c r="N327" s="105" t="str">
        <f t="shared" si="98"/>
        <v/>
      </c>
    </row>
    <row r="328" spans="13:14" x14ac:dyDescent="0.3">
      <c r="M328" s="135" t="str">
        <f t="shared" si="97"/>
        <v/>
      </c>
      <c r="N328" s="105" t="str">
        <f t="shared" si="98"/>
        <v/>
      </c>
    </row>
    <row r="329" spans="13:14" x14ac:dyDescent="0.3">
      <c r="M329" s="135" t="str">
        <f t="shared" si="97"/>
        <v/>
      </c>
      <c r="N329" s="105" t="str">
        <f t="shared" si="98"/>
        <v/>
      </c>
    </row>
    <row r="330" spans="13:14" x14ac:dyDescent="0.3">
      <c r="M330" s="135" t="str">
        <f t="shared" si="97"/>
        <v/>
      </c>
      <c r="N330" s="105" t="str">
        <f t="shared" si="98"/>
        <v/>
      </c>
    </row>
    <row r="331" spans="13:14" x14ac:dyDescent="0.3">
      <c r="M331" s="135" t="str">
        <f t="shared" si="97"/>
        <v/>
      </c>
      <c r="N331" s="105" t="str">
        <f t="shared" si="98"/>
        <v/>
      </c>
    </row>
    <row r="332" spans="13:14" x14ac:dyDescent="0.3">
      <c r="M332" s="135" t="str">
        <f t="shared" si="97"/>
        <v/>
      </c>
      <c r="N332" s="105" t="str">
        <f t="shared" si="98"/>
        <v/>
      </c>
    </row>
    <row r="333" spans="13:14" x14ac:dyDescent="0.3">
      <c r="M333" s="135" t="str">
        <f t="shared" si="97"/>
        <v/>
      </c>
      <c r="N333" s="105" t="str">
        <f t="shared" si="98"/>
        <v/>
      </c>
    </row>
    <row r="334" spans="13:14" x14ac:dyDescent="0.3">
      <c r="M334" s="135" t="str">
        <f t="shared" ref="M334:M397" si="99">IF(H334="X",2,"")</f>
        <v/>
      </c>
      <c r="N334" s="105" t="str">
        <f t="shared" ref="N334:N397" si="100">IF(H334="X","Por favor justifique su Concepto","")</f>
        <v/>
      </c>
    </row>
    <row r="335" spans="13:14" x14ac:dyDescent="0.3">
      <c r="M335" s="135" t="str">
        <f t="shared" si="99"/>
        <v/>
      </c>
      <c r="N335" s="105" t="str">
        <f t="shared" si="100"/>
        <v/>
      </c>
    </row>
    <row r="336" spans="13:14" x14ac:dyDescent="0.3">
      <c r="M336" s="135" t="str">
        <f t="shared" si="99"/>
        <v/>
      </c>
      <c r="N336" s="105" t="str">
        <f t="shared" si="100"/>
        <v/>
      </c>
    </row>
    <row r="337" spans="13:14" x14ac:dyDescent="0.3">
      <c r="M337" s="135" t="str">
        <f t="shared" si="99"/>
        <v/>
      </c>
      <c r="N337" s="105" t="str">
        <f t="shared" si="100"/>
        <v/>
      </c>
    </row>
    <row r="338" spans="13:14" x14ac:dyDescent="0.3">
      <c r="M338" s="135" t="str">
        <f t="shared" si="99"/>
        <v/>
      </c>
      <c r="N338" s="105" t="str">
        <f t="shared" si="100"/>
        <v/>
      </c>
    </row>
    <row r="339" spans="13:14" x14ac:dyDescent="0.3">
      <c r="M339" s="135" t="str">
        <f t="shared" si="99"/>
        <v/>
      </c>
      <c r="N339" s="105" t="str">
        <f t="shared" si="100"/>
        <v/>
      </c>
    </row>
    <row r="340" spans="13:14" x14ac:dyDescent="0.3">
      <c r="M340" s="135" t="str">
        <f t="shared" si="99"/>
        <v/>
      </c>
      <c r="N340" s="105" t="str">
        <f t="shared" si="100"/>
        <v/>
      </c>
    </row>
    <row r="341" spans="13:14" x14ac:dyDescent="0.3">
      <c r="M341" s="135" t="str">
        <f t="shared" si="99"/>
        <v/>
      </c>
      <c r="N341" s="105" t="str">
        <f t="shared" si="100"/>
        <v/>
      </c>
    </row>
    <row r="342" spans="13:14" x14ac:dyDescent="0.3">
      <c r="M342" s="135" t="str">
        <f t="shared" si="99"/>
        <v/>
      </c>
      <c r="N342" s="105" t="str">
        <f t="shared" si="100"/>
        <v/>
      </c>
    </row>
    <row r="343" spans="13:14" x14ac:dyDescent="0.3">
      <c r="M343" s="135" t="str">
        <f t="shared" si="99"/>
        <v/>
      </c>
      <c r="N343" s="105" t="str">
        <f t="shared" si="100"/>
        <v/>
      </c>
    </row>
    <row r="344" spans="13:14" x14ac:dyDescent="0.3">
      <c r="M344" s="135" t="str">
        <f t="shared" si="99"/>
        <v/>
      </c>
      <c r="N344" s="105" t="str">
        <f t="shared" si="100"/>
        <v/>
      </c>
    </row>
    <row r="345" spans="13:14" x14ac:dyDescent="0.3">
      <c r="M345" s="135" t="str">
        <f t="shared" si="99"/>
        <v/>
      </c>
      <c r="N345" s="105" t="str">
        <f t="shared" si="100"/>
        <v/>
      </c>
    </row>
    <row r="346" spans="13:14" x14ac:dyDescent="0.3">
      <c r="M346" s="135" t="str">
        <f t="shared" si="99"/>
        <v/>
      </c>
      <c r="N346" s="105" t="str">
        <f t="shared" si="100"/>
        <v/>
      </c>
    </row>
    <row r="347" spans="13:14" x14ac:dyDescent="0.3">
      <c r="M347" s="135" t="str">
        <f t="shared" si="99"/>
        <v/>
      </c>
      <c r="N347" s="105" t="str">
        <f t="shared" si="100"/>
        <v/>
      </c>
    </row>
    <row r="348" spans="13:14" x14ac:dyDescent="0.3">
      <c r="M348" s="135" t="str">
        <f t="shared" si="99"/>
        <v/>
      </c>
      <c r="N348" s="105" t="str">
        <f t="shared" si="100"/>
        <v/>
      </c>
    </row>
    <row r="349" spans="13:14" x14ac:dyDescent="0.3">
      <c r="M349" s="135" t="str">
        <f t="shared" si="99"/>
        <v/>
      </c>
      <c r="N349" s="105" t="str">
        <f t="shared" si="100"/>
        <v/>
      </c>
    </row>
    <row r="350" spans="13:14" x14ac:dyDescent="0.3">
      <c r="M350" s="135" t="str">
        <f t="shared" si="99"/>
        <v/>
      </c>
      <c r="N350" s="105" t="str">
        <f t="shared" si="100"/>
        <v/>
      </c>
    </row>
    <row r="351" spans="13:14" x14ac:dyDescent="0.3">
      <c r="M351" s="135" t="str">
        <f t="shared" si="99"/>
        <v/>
      </c>
      <c r="N351" s="105" t="str">
        <f t="shared" si="100"/>
        <v/>
      </c>
    </row>
    <row r="352" spans="13:14" x14ac:dyDescent="0.3">
      <c r="M352" s="135" t="str">
        <f t="shared" si="99"/>
        <v/>
      </c>
      <c r="N352" s="105" t="str">
        <f t="shared" si="100"/>
        <v/>
      </c>
    </row>
    <row r="353" spans="13:14" x14ac:dyDescent="0.3">
      <c r="M353" s="135" t="str">
        <f t="shared" si="99"/>
        <v/>
      </c>
      <c r="N353" s="105" t="str">
        <f t="shared" si="100"/>
        <v/>
      </c>
    </row>
    <row r="354" spans="13:14" x14ac:dyDescent="0.3">
      <c r="M354" s="135" t="str">
        <f t="shared" si="99"/>
        <v/>
      </c>
      <c r="N354" s="105" t="str">
        <f t="shared" si="100"/>
        <v/>
      </c>
    </row>
    <row r="355" spans="13:14" x14ac:dyDescent="0.3">
      <c r="M355" s="135" t="str">
        <f t="shared" si="99"/>
        <v/>
      </c>
      <c r="N355" s="105" t="str">
        <f t="shared" si="100"/>
        <v/>
      </c>
    </row>
    <row r="356" spans="13:14" x14ac:dyDescent="0.3">
      <c r="M356" s="135" t="str">
        <f t="shared" si="99"/>
        <v/>
      </c>
      <c r="N356" s="105" t="str">
        <f t="shared" si="100"/>
        <v/>
      </c>
    </row>
    <row r="357" spans="13:14" x14ac:dyDescent="0.3">
      <c r="M357" s="135" t="str">
        <f t="shared" si="99"/>
        <v/>
      </c>
      <c r="N357" s="105" t="str">
        <f t="shared" si="100"/>
        <v/>
      </c>
    </row>
    <row r="358" spans="13:14" x14ac:dyDescent="0.3">
      <c r="M358" s="135" t="str">
        <f t="shared" si="99"/>
        <v/>
      </c>
      <c r="N358" s="105" t="str">
        <f t="shared" si="100"/>
        <v/>
      </c>
    </row>
    <row r="359" spans="13:14" x14ac:dyDescent="0.3">
      <c r="M359" s="135" t="str">
        <f t="shared" si="99"/>
        <v/>
      </c>
      <c r="N359" s="105" t="str">
        <f t="shared" si="100"/>
        <v/>
      </c>
    </row>
    <row r="360" spans="13:14" x14ac:dyDescent="0.3">
      <c r="M360" s="135" t="str">
        <f t="shared" si="99"/>
        <v/>
      </c>
      <c r="N360" s="105" t="str">
        <f t="shared" si="100"/>
        <v/>
      </c>
    </row>
    <row r="361" spans="13:14" x14ac:dyDescent="0.3">
      <c r="M361" s="135" t="str">
        <f t="shared" si="99"/>
        <v/>
      </c>
      <c r="N361" s="105" t="str">
        <f t="shared" si="100"/>
        <v/>
      </c>
    </row>
    <row r="362" spans="13:14" x14ac:dyDescent="0.3">
      <c r="M362" s="135" t="str">
        <f t="shared" si="99"/>
        <v/>
      </c>
      <c r="N362" s="105" t="str">
        <f t="shared" si="100"/>
        <v/>
      </c>
    </row>
    <row r="363" spans="13:14" x14ac:dyDescent="0.3">
      <c r="M363" s="135" t="str">
        <f t="shared" si="99"/>
        <v/>
      </c>
      <c r="N363" s="105" t="str">
        <f t="shared" si="100"/>
        <v/>
      </c>
    </row>
    <row r="364" spans="13:14" x14ac:dyDescent="0.3">
      <c r="M364" s="135" t="str">
        <f t="shared" si="99"/>
        <v/>
      </c>
      <c r="N364" s="105" t="str">
        <f t="shared" si="100"/>
        <v/>
      </c>
    </row>
    <row r="365" spans="13:14" x14ac:dyDescent="0.3">
      <c r="M365" s="135" t="str">
        <f t="shared" si="99"/>
        <v/>
      </c>
      <c r="N365" s="105" t="str">
        <f t="shared" si="100"/>
        <v/>
      </c>
    </row>
    <row r="366" spans="13:14" x14ac:dyDescent="0.3">
      <c r="M366" s="135" t="str">
        <f t="shared" si="99"/>
        <v/>
      </c>
      <c r="N366" s="105" t="str">
        <f t="shared" si="100"/>
        <v/>
      </c>
    </row>
    <row r="367" spans="13:14" x14ac:dyDescent="0.3">
      <c r="M367" s="135" t="str">
        <f t="shared" si="99"/>
        <v/>
      </c>
      <c r="N367" s="105" t="str">
        <f t="shared" si="100"/>
        <v/>
      </c>
    </row>
    <row r="368" spans="13:14" x14ac:dyDescent="0.3">
      <c r="M368" s="135" t="str">
        <f t="shared" si="99"/>
        <v/>
      </c>
      <c r="N368" s="105" t="str">
        <f t="shared" si="100"/>
        <v/>
      </c>
    </row>
    <row r="369" spans="13:14" x14ac:dyDescent="0.3">
      <c r="M369" s="135" t="str">
        <f t="shared" si="99"/>
        <v/>
      </c>
      <c r="N369" s="105" t="str">
        <f t="shared" si="100"/>
        <v/>
      </c>
    </row>
    <row r="370" spans="13:14" x14ac:dyDescent="0.3">
      <c r="M370" s="135" t="str">
        <f t="shared" si="99"/>
        <v/>
      </c>
      <c r="N370" s="105" t="str">
        <f t="shared" si="100"/>
        <v/>
      </c>
    </row>
    <row r="371" spans="13:14" x14ac:dyDescent="0.3">
      <c r="M371" s="135" t="str">
        <f t="shared" si="99"/>
        <v/>
      </c>
      <c r="N371" s="105" t="str">
        <f t="shared" si="100"/>
        <v/>
      </c>
    </row>
    <row r="372" spans="13:14" x14ac:dyDescent="0.3">
      <c r="M372" s="135" t="str">
        <f t="shared" si="99"/>
        <v/>
      </c>
      <c r="N372" s="105" t="str">
        <f t="shared" si="100"/>
        <v/>
      </c>
    </row>
    <row r="373" spans="13:14" x14ac:dyDescent="0.3">
      <c r="M373" s="135" t="str">
        <f t="shared" si="99"/>
        <v/>
      </c>
      <c r="N373" s="105" t="str">
        <f t="shared" si="100"/>
        <v/>
      </c>
    </row>
    <row r="374" spans="13:14" x14ac:dyDescent="0.3">
      <c r="M374" s="135" t="str">
        <f t="shared" si="99"/>
        <v/>
      </c>
      <c r="N374" s="105" t="str">
        <f t="shared" si="100"/>
        <v/>
      </c>
    </row>
    <row r="375" spans="13:14" x14ac:dyDescent="0.3">
      <c r="M375" s="135" t="str">
        <f t="shared" si="99"/>
        <v/>
      </c>
      <c r="N375" s="105" t="str">
        <f t="shared" si="100"/>
        <v/>
      </c>
    </row>
    <row r="376" spans="13:14" x14ac:dyDescent="0.3">
      <c r="M376" s="135" t="str">
        <f t="shared" si="99"/>
        <v/>
      </c>
      <c r="N376" s="105" t="str">
        <f t="shared" si="100"/>
        <v/>
      </c>
    </row>
    <row r="377" spans="13:14" x14ac:dyDescent="0.3">
      <c r="M377" s="135" t="str">
        <f t="shared" si="99"/>
        <v/>
      </c>
      <c r="N377" s="105" t="str">
        <f t="shared" si="100"/>
        <v/>
      </c>
    </row>
    <row r="378" spans="13:14" x14ac:dyDescent="0.3">
      <c r="M378" s="135" t="str">
        <f t="shared" si="99"/>
        <v/>
      </c>
      <c r="N378" s="105" t="str">
        <f t="shared" si="100"/>
        <v/>
      </c>
    </row>
    <row r="379" spans="13:14" x14ac:dyDescent="0.3">
      <c r="M379" s="135" t="str">
        <f t="shared" si="99"/>
        <v/>
      </c>
      <c r="N379" s="105" t="str">
        <f t="shared" si="100"/>
        <v/>
      </c>
    </row>
    <row r="380" spans="13:14" x14ac:dyDescent="0.3">
      <c r="M380" s="135" t="str">
        <f t="shared" si="99"/>
        <v/>
      </c>
      <c r="N380" s="105" t="str">
        <f t="shared" si="100"/>
        <v/>
      </c>
    </row>
    <row r="381" spans="13:14" x14ac:dyDescent="0.3">
      <c r="M381" s="135" t="str">
        <f t="shared" si="99"/>
        <v/>
      </c>
      <c r="N381" s="105" t="str">
        <f t="shared" si="100"/>
        <v/>
      </c>
    </row>
    <row r="382" spans="13:14" x14ac:dyDescent="0.3">
      <c r="M382" s="135" t="str">
        <f t="shared" si="99"/>
        <v/>
      </c>
      <c r="N382" s="105" t="str">
        <f t="shared" si="100"/>
        <v/>
      </c>
    </row>
    <row r="383" spans="13:14" x14ac:dyDescent="0.3">
      <c r="M383" s="135" t="str">
        <f t="shared" si="99"/>
        <v/>
      </c>
      <c r="N383" s="105" t="str">
        <f t="shared" si="100"/>
        <v/>
      </c>
    </row>
    <row r="384" spans="13:14" x14ac:dyDescent="0.3">
      <c r="M384" s="135" t="str">
        <f t="shared" si="99"/>
        <v/>
      </c>
      <c r="N384" s="105" t="str">
        <f t="shared" si="100"/>
        <v/>
      </c>
    </row>
    <row r="385" spans="13:14" x14ac:dyDescent="0.3">
      <c r="M385" s="135" t="str">
        <f t="shared" si="99"/>
        <v/>
      </c>
      <c r="N385" s="105" t="str">
        <f t="shared" si="100"/>
        <v/>
      </c>
    </row>
    <row r="386" spans="13:14" x14ac:dyDescent="0.3">
      <c r="M386" s="135" t="str">
        <f t="shared" si="99"/>
        <v/>
      </c>
      <c r="N386" s="105" t="str">
        <f t="shared" si="100"/>
        <v/>
      </c>
    </row>
    <row r="387" spans="13:14" x14ac:dyDescent="0.3">
      <c r="M387" s="135" t="str">
        <f t="shared" si="99"/>
        <v/>
      </c>
      <c r="N387" s="105" t="str">
        <f t="shared" si="100"/>
        <v/>
      </c>
    </row>
    <row r="388" spans="13:14" x14ac:dyDescent="0.3">
      <c r="M388" s="135" t="str">
        <f t="shared" si="99"/>
        <v/>
      </c>
      <c r="N388" s="105" t="str">
        <f t="shared" si="100"/>
        <v/>
      </c>
    </row>
    <row r="389" spans="13:14" x14ac:dyDescent="0.3">
      <c r="M389" s="135" t="str">
        <f t="shared" si="99"/>
        <v/>
      </c>
      <c r="N389" s="105" t="str">
        <f t="shared" si="100"/>
        <v/>
      </c>
    </row>
    <row r="390" spans="13:14" x14ac:dyDescent="0.3">
      <c r="M390" s="135" t="str">
        <f t="shared" si="99"/>
        <v/>
      </c>
      <c r="N390" s="105" t="str">
        <f t="shared" si="100"/>
        <v/>
      </c>
    </row>
    <row r="391" spans="13:14" x14ac:dyDescent="0.3">
      <c r="M391" s="135" t="str">
        <f t="shared" si="99"/>
        <v/>
      </c>
      <c r="N391" s="105" t="str">
        <f t="shared" si="100"/>
        <v/>
      </c>
    </row>
    <row r="392" spans="13:14" x14ac:dyDescent="0.3">
      <c r="M392" s="135" t="str">
        <f t="shared" si="99"/>
        <v/>
      </c>
      <c r="N392" s="105" t="str">
        <f t="shared" si="100"/>
        <v/>
      </c>
    </row>
    <row r="393" spans="13:14" x14ac:dyDescent="0.3">
      <c r="M393" s="135" t="str">
        <f t="shared" si="99"/>
        <v/>
      </c>
      <c r="N393" s="105" t="str">
        <f t="shared" si="100"/>
        <v/>
      </c>
    </row>
    <row r="394" spans="13:14" x14ac:dyDescent="0.3">
      <c r="M394" s="135" t="str">
        <f t="shared" si="99"/>
        <v/>
      </c>
      <c r="N394" s="105" t="str">
        <f t="shared" si="100"/>
        <v/>
      </c>
    </row>
    <row r="395" spans="13:14" x14ac:dyDescent="0.3">
      <c r="M395" s="135" t="str">
        <f t="shared" si="99"/>
        <v/>
      </c>
      <c r="N395" s="105" t="str">
        <f t="shared" si="100"/>
        <v/>
      </c>
    </row>
    <row r="396" spans="13:14" x14ac:dyDescent="0.3">
      <c r="M396" s="135" t="str">
        <f t="shared" si="99"/>
        <v/>
      </c>
      <c r="N396" s="105" t="str">
        <f t="shared" si="100"/>
        <v/>
      </c>
    </row>
    <row r="397" spans="13:14" x14ac:dyDescent="0.3">
      <c r="M397" s="135" t="str">
        <f t="shared" si="99"/>
        <v/>
      </c>
      <c r="N397" s="105" t="str">
        <f t="shared" si="100"/>
        <v/>
      </c>
    </row>
    <row r="398" spans="13:14" x14ac:dyDescent="0.3">
      <c r="M398" s="135" t="str">
        <f t="shared" ref="M398:M461" si="101">IF(H398="X",2,"")</f>
        <v/>
      </c>
      <c r="N398" s="105" t="str">
        <f t="shared" ref="N398:N461" si="102">IF(H398="X","Por favor justifique su Concepto","")</f>
        <v/>
      </c>
    </row>
    <row r="399" spans="13:14" x14ac:dyDescent="0.3">
      <c r="M399" s="135" t="str">
        <f t="shared" si="101"/>
        <v/>
      </c>
      <c r="N399" s="105" t="str">
        <f t="shared" si="102"/>
        <v/>
      </c>
    </row>
    <row r="400" spans="13:14" x14ac:dyDescent="0.3">
      <c r="M400" s="135" t="str">
        <f t="shared" si="101"/>
        <v/>
      </c>
      <c r="N400" s="105" t="str">
        <f t="shared" si="102"/>
        <v/>
      </c>
    </row>
    <row r="401" spans="13:14" x14ac:dyDescent="0.3">
      <c r="M401" s="135" t="str">
        <f t="shared" si="101"/>
        <v/>
      </c>
      <c r="N401" s="105" t="str">
        <f t="shared" si="102"/>
        <v/>
      </c>
    </row>
    <row r="402" spans="13:14" x14ac:dyDescent="0.3">
      <c r="M402" s="135" t="str">
        <f t="shared" si="101"/>
        <v/>
      </c>
      <c r="N402" s="105" t="str">
        <f t="shared" si="102"/>
        <v/>
      </c>
    </row>
    <row r="403" spans="13:14" x14ac:dyDescent="0.3">
      <c r="M403" s="135" t="str">
        <f t="shared" si="101"/>
        <v/>
      </c>
      <c r="N403" s="105" t="str">
        <f t="shared" si="102"/>
        <v/>
      </c>
    </row>
    <row r="404" spans="13:14" x14ac:dyDescent="0.3">
      <c r="M404" s="135" t="str">
        <f t="shared" si="101"/>
        <v/>
      </c>
      <c r="N404" s="105" t="str">
        <f t="shared" si="102"/>
        <v/>
      </c>
    </row>
    <row r="405" spans="13:14" x14ac:dyDescent="0.3">
      <c r="M405" s="135" t="str">
        <f t="shared" si="101"/>
        <v/>
      </c>
      <c r="N405" s="105" t="str">
        <f t="shared" si="102"/>
        <v/>
      </c>
    </row>
    <row r="406" spans="13:14" x14ac:dyDescent="0.3">
      <c r="M406" s="135" t="str">
        <f t="shared" si="101"/>
        <v/>
      </c>
      <c r="N406" s="105" t="str">
        <f t="shared" si="102"/>
        <v/>
      </c>
    </row>
    <row r="407" spans="13:14" x14ac:dyDescent="0.3">
      <c r="M407" s="135" t="str">
        <f t="shared" si="101"/>
        <v/>
      </c>
      <c r="N407" s="105" t="str">
        <f t="shared" si="102"/>
        <v/>
      </c>
    </row>
    <row r="408" spans="13:14" x14ac:dyDescent="0.3">
      <c r="M408" s="135" t="str">
        <f t="shared" si="101"/>
        <v/>
      </c>
      <c r="N408" s="105" t="str">
        <f t="shared" si="102"/>
        <v/>
      </c>
    </row>
    <row r="409" spans="13:14" x14ac:dyDescent="0.3">
      <c r="M409" s="135" t="str">
        <f t="shared" si="101"/>
        <v/>
      </c>
      <c r="N409" s="105" t="str">
        <f t="shared" si="102"/>
        <v/>
      </c>
    </row>
    <row r="410" spans="13:14" x14ac:dyDescent="0.3">
      <c r="M410" s="135" t="str">
        <f t="shared" si="101"/>
        <v/>
      </c>
      <c r="N410" s="105" t="str">
        <f t="shared" si="102"/>
        <v/>
      </c>
    </row>
    <row r="411" spans="13:14" x14ac:dyDescent="0.3">
      <c r="M411" s="135" t="str">
        <f t="shared" si="101"/>
        <v/>
      </c>
      <c r="N411" s="105" t="str">
        <f t="shared" si="102"/>
        <v/>
      </c>
    </row>
    <row r="412" spans="13:14" x14ac:dyDescent="0.3">
      <c r="M412" s="135" t="str">
        <f t="shared" si="101"/>
        <v/>
      </c>
      <c r="N412" s="105" t="str">
        <f t="shared" si="102"/>
        <v/>
      </c>
    </row>
    <row r="413" spans="13:14" x14ac:dyDescent="0.3">
      <c r="M413" s="135" t="str">
        <f t="shared" si="101"/>
        <v/>
      </c>
      <c r="N413" s="105" t="str">
        <f t="shared" si="102"/>
        <v/>
      </c>
    </row>
    <row r="414" spans="13:14" x14ac:dyDescent="0.3">
      <c r="M414" s="135" t="str">
        <f t="shared" si="101"/>
        <v/>
      </c>
      <c r="N414" s="105" t="str">
        <f t="shared" si="102"/>
        <v/>
      </c>
    </row>
    <row r="415" spans="13:14" x14ac:dyDescent="0.3">
      <c r="M415" s="135" t="str">
        <f t="shared" si="101"/>
        <v/>
      </c>
      <c r="N415" s="105" t="str">
        <f t="shared" si="102"/>
        <v/>
      </c>
    </row>
    <row r="416" spans="13:14" x14ac:dyDescent="0.3">
      <c r="M416" s="135" t="str">
        <f t="shared" si="101"/>
        <v/>
      </c>
      <c r="N416" s="105" t="str">
        <f t="shared" si="102"/>
        <v/>
      </c>
    </row>
    <row r="417" spans="13:14" x14ac:dyDescent="0.3">
      <c r="M417" s="135" t="str">
        <f t="shared" si="101"/>
        <v/>
      </c>
      <c r="N417" s="105" t="str">
        <f t="shared" si="102"/>
        <v/>
      </c>
    </row>
    <row r="418" spans="13:14" x14ac:dyDescent="0.3">
      <c r="M418" s="135" t="str">
        <f t="shared" si="101"/>
        <v/>
      </c>
      <c r="N418" s="105" t="str">
        <f t="shared" si="102"/>
        <v/>
      </c>
    </row>
    <row r="419" spans="13:14" x14ac:dyDescent="0.3">
      <c r="M419" s="135" t="str">
        <f t="shared" si="101"/>
        <v/>
      </c>
      <c r="N419" s="105" t="str">
        <f t="shared" si="102"/>
        <v/>
      </c>
    </row>
    <row r="420" spans="13:14" x14ac:dyDescent="0.3">
      <c r="M420" s="135" t="str">
        <f t="shared" si="101"/>
        <v/>
      </c>
      <c r="N420" s="105" t="str">
        <f t="shared" si="102"/>
        <v/>
      </c>
    </row>
    <row r="421" spans="13:14" x14ac:dyDescent="0.3">
      <c r="M421" s="135" t="str">
        <f t="shared" si="101"/>
        <v/>
      </c>
      <c r="N421" s="105" t="str">
        <f t="shared" si="102"/>
        <v/>
      </c>
    </row>
    <row r="422" spans="13:14" x14ac:dyDescent="0.3">
      <c r="M422" s="135" t="str">
        <f t="shared" si="101"/>
        <v/>
      </c>
      <c r="N422" s="105" t="str">
        <f t="shared" si="102"/>
        <v/>
      </c>
    </row>
    <row r="423" spans="13:14" x14ac:dyDescent="0.3">
      <c r="M423" s="135" t="str">
        <f t="shared" si="101"/>
        <v/>
      </c>
      <c r="N423" s="105" t="str">
        <f t="shared" si="102"/>
        <v/>
      </c>
    </row>
    <row r="424" spans="13:14" x14ac:dyDescent="0.3">
      <c r="M424" s="135" t="str">
        <f t="shared" si="101"/>
        <v/>
      </c>
      <c r="N424" s="105" t="str">
        <f t="shared" si="102"/>
        <v/>
      </c>
    </row>
    <row r="425" spans="13:14" x14ac:dyDescent="0.3">
      <c r="M425" s="135" t="str">
        <f t="shared" si="101"/>
        <v/>
      </c>
      <c r="N425" s="105" t="str">
        <f t="shared" si="102"/>
        <v/>
      </c>
    </row>
    <row r="426" spans="13:14" x14ac:dyDescent="0.3">
      <c r="M426" s="135" t="str">
        <f t="shared" si="101"/>
        <v/>
      </c>
      <c r="N426" s="105" t="str">
        <f t="shared" si="102"/>
        <v/>
      </c>
    </row>
    <row r="427" spans="13:14" x14ac:dyDescent="0.3">
      <c r="M427" s="135" t="str">
        <f t="shared" si="101"/>
        <v/>
      </c>
      <c r="N427" s="105" t="str">
        <f t="shared" si="102"/>
        <v/>
      </c>
    </row>
    <row r="428" spans="13:14" x14ac:dyDescent="0.3">
      <c r="M428" s="135" t="str">
        <f t="shared" si="101"/>
        <v/>
      </c>
      <c r="N428" s="105" t="str">
        <f t="shared" si="102"/>
        <v/>
      </c>
    </row>
    <row r="429" spans="13:14" x14ac:dyDescent="0.3">
      <c r="M429" s="135" t="str">
        <f t="shared" si="101"/>
        <v/>
      </c>
      <c r="N429" s="105" t="str">
        <f t="shared" si="102"/>
        <v/>
      </c>
    </row>
    <row r="430" spans="13:14" x14ac:dyDescent="0.3">
      <c r="M430" s="135" t="str">
        <f t="shared" si="101"/>
        <v/>
      </c>
      <c r="N430" s="105" t="str">
        <f t="shared" si="102"/>
        <v/>
      </c>
    </row>
    <row r="431" spans="13:14" x14ac:dyDescent="0.3">
      <c r="M431" s="135" t="str">
        <f t="shared" si="101"/>
        <v/>
      </c>
      <c r="N431" s="105" t="str">
        <f t="shared" si="102"/>
        <v/>
      </c>
    </row>
    <row r="432" spans="13:14" x14ac:dyDescent="0.3">
      <c r="M432" s="135" t="str">
        <f t="shared" si="101"/>
        <v/>
      </c>
      <c r="N432" s="105" t="str">
        <f t="shared" si="102"/>
        <v/>
      </c>
    </row>
    <row r="433" spans="13:14" x14ac:dyDescent="0.3">
      <c r="M433" s="135" t="str">
        <f t="shared" si="101"/>
        <v/>
      </c>
      <c r="N433" s="105" t="str">
        <f t="shared" si="102"/>
        <v/>
      </c>
    </row>
    <row r="434" spans="13:14" x14ac:dyDescent="0.3">
      <c r="M434" s="135" t="str">
        <f t="shared" si="101"/>
        <v/>
      </c>
      <c r="N434" s="105" t="str">
        <f t="shared" si="102"/>
        <v/>
      </c>
    </row>
    <row r="435" spans="13:14" x14ac:dyDescent="0.3">
      <c r="M435" s="135" t="str">
        <f t="shared" si="101"/>
        <v/>
      </c>
      <c r="N435" s="105" t="str">
        <f t="shared" si="102"/>
        <v/>
      </c>
    </row>
    <row r="436" spans="13:14" x14ac:dyDescent="0.3">
      <c r="M436" s="135" t="str">
        <f t="shared" si="101"/>
        <v/>
      </c>
      <c r="N436" s="105" t="str">
        <f t="shared" si="102"/>
        <v/>
      </c>
    </row>
    <row r="437" spans="13:14" x14ac:dyDescent="0.3">
      <c r="M437" s="135" t="str">
        <f t="shared" si="101"/>
        <v/>
      </c>
      <c r="N437" s="105" t="str">
        <f t="shared" si="102"/>
        <v/>
      </c>
    </row>
    <row r="438" spans="13:14" x14ac:dyDescent="0.3">
      <c r="M438" s="135" t="str">
        <f t="shared" si="101"/>
        <v/>
      </c>
      <c r="N438" s="105" t="str">
        <f t="shared" si="102"/>
        <v/>
      </c>
    </row>
    <row r="439" spans="13:14" x14ac:dyDescent="0.3">
      <c r="M439" s="135" t="str">
        <f t="shared" si="101"/>
        <v/>
      </c>
      <c r="N439" s="105" t="str">
        <f t="shared" si="102"/>
        <v/>
      </c>
    </row>
    <row r="440" spans="13:14" x14ac:dyDescent="0.3">
      <c r="M440" s="135" t="str">
        <f t="shared" si="101"/>
        <v/>
      </c>
      <c r="N440" s="105" t="str">
        <f t="shared" si="102"/>
        <v/>
      </c>
    </row>
    <row r="441" spans="13:14" x14ac:dyDescent="0.3">
      <c r="M441" s="135" t="str">
        <f t="shared" si="101"/>
        <v/>
      </c>
      <c r="N441" s="105" t="str">
        <f t="shared" si="102"/>
        <v/>
      </c>
    </row>
    <row r="442" spans="13:14" x14ac:dyDescent="0.3">
      <c r="M442" s="135" t="str">
        <f t="shared" si="101"/>
        <v/>
      </c>
      <c r="N442" s="105" t="str">
        <f t="shared" si="102"/>
        <v/>
      </c>
    </row>
    <row r="443" spans="13:14" x14ac:dyDescent="0.3">
      <c r="M443" s="135" t="str">
        <f t="shared" si="101"/>
        <v/>
      </c>
      <c r="N443" s="105" t="str">
        <f t="shared" si="102"/>
        <v/>
      </c>
    </row>
    <row r="444" spans="13:14" x14ac:dyDescent="0.3">
      <c r="M444" s="135" t="str">
        <f t="shared" si="101"/>
        <v/>
      </c>
      <c r="N444" s="105" t="str">
        <f t="shared" si="102"/>
        <v/>
      </c>
    </row>
    <row r="445" spans="13:14" x14ac:dyDescent="0.3">
      <c r="M445" s="135" t="str">
        <f t="shared" si="101"/>
        <v/>
      </c>
      <c r="N445" s="105" t="str">
        <f t="shared" si="102"/>
        <v/>
      </c>
    </row>
    <row r="446" spans="13:14" x14ac:dyDescent="0.3">
      <c r="M446" s="135" t="str">
        <f t="shared" si="101"/>
        <v/>
      </c>
      <c r="N446" s="105" t="str">
        <f t="shared" si="102"/>
        <v/>
      </c>
    </row>
    <row r="447" spans="13:14" x14ac:dyDescent="0.3">
      <c r="M447" s="135" t="str">
        <f t="shared" si="101"/>
        <v/>
      </c>
      <c r="N447" s="105" t="str">
        <f t="shared" si="102"/>
        <v/>
      </c>
    </row>
    <row r="448" spans="13:14" x14ac:dyDescent="0.3">
      <c r="M448" s="135" t="str">
        <f t="shared" si="101"/>
        <v/>
      </c>
      <c r="N448" s="105" t="str">
        <f t="shared" si="102"/>
        <v/>
      </c>
    </row>
    <row r="449" spans="13:14" x14ac:dyDescent="0.3">
      <c r="M449" s="135" t="str">
        <f t="shared" si="101"/>
        <v/>
      </c>
      <c r="N449" s="105" t="str">
        <f t="shared" si="102"/>
        <v/>
      </c>
    </row>
    <row r="450" spans="13:14" x14ac:dyDescent="0.3">
      <c r="M450" s="135" t="str">
        <f t="shared" si="101"/>
        <v/>
      </c>
      <c r="N450" s="105" t="str">
        <f t="shared" si="102"/>
        <v/>
      </c>
    </row>
    <row r="451" spans="13:14" x14ac:dyDescent="0.3">
      <c r="M451" s="135" t="str">
        <f t="shared" si="101"/>
        <v/>
      </c>
      <c r="N451" s="105" t="str">
        <f t="shared" si="102"/>
        <v/>
      </c>
    </row>
    <row r="452" spans="13:14" x14ac:dyDescent="0.3">
      <c r="M452" s="135" t="str">
        <f t="shared" si="101"/>
        <v/>
      </c>
      <c r="N452" s="105" t="str">
        <f t="shared" si="102"/>
        <v/>
      </c>
    </row>
    <row r="453" spans="13:14" x14ac:dyDescent="0.3">
      <c r="M453" s="135" t="str">
        <f t="shared" si="101"/>
        <v/>
      </c>
      <c r="N453" s="105" t="str">
        <f t="shared" si="102"/>
        <v/>
      </c>
    </row>
    <row r="454" spans="13:14" x14ac:dyDescent="0.3">
      <c r="M454" s="135" t="str">
        <f t="shared" si="101"/>
        <v/>
      </c>
      <c r="N454" s="105" t="str">
        <f t="shared" si="102"/>
        <v/>
      </c>
    </row>
    <row r="455" spans="13:14" x14ac:dyDescent="0.3">
      <c r="M455" s="135" t="str">
        <f t="shared" si="101"/>
        <v/>
      </c>
      <c r="N455" s="105" t="str">
        <f t="shared" si="102"/>
        <v/>
      </c>
    </row>
    <row r="456" spans="13:14" x14ac:dyDescent="0.3">
      <c r="M456" s="135" t="str">
        <f t="shared" si="101"/>
        <v/>
      </c>
      <c r="N456" s="105" t="str">
        <f t="shared" si="102"/>
        <v/>
      </c>
    </row>
    <row r="457" spans="13:14" x14ac:dyDescent="0.3">
      <c r="M457" s="135" t="str">
        <f t="shared" si="101"/>
        <v/>
      </c>
      <c r="N457" s="105" t="str">
        <f t="shared" si="102"/>
        <v/>
      </c>
    </row>
    <row r="458" spans="13:14" x14ac:dyDescent="0.3">
      <c r="M458" s="135" t="str">
        <f t="shared" si="101"/>
        <v/>
      </c>
      <c r="N458" s="105" t="str">
        <f t="shared" si="102"/>
        <v/>
      </c>
    </row>
    <row r="459" spans="13:14" x14ac:dyDescent="0.3">
      <c r="M459" s="135" t="str">
        <f t="shared" si="101"/>
        <v/>
      </c>
      <c r="N459" s="105" t="str">
        <f t="shared" si="102"/>
        <v/>
      </c>
    </row>
    <row r="460" spans="13:14" x14ac:dyDescent="0.3">
      <c r="M460" s="135" t="str">
        <f t="shared" si="101"/>
        <v/>
      </c>
      <c r="N460" s="105" t="str">
        <f t="shared" si="102"/>
        <v/>
      </c>
    </row>
    <row r="461" spans="13:14" x14ac:dyDescent="0.3">
      <c r="M461" s="135" t="str">
        <f t="shared" si="101"/>
        <v/>
      </c>
      <c r="N461" s="105" t="str">
        <f t="shared" si="102"/>
        <v/>
      </c>
    </row>
    <row r="462" spans="13:14" x14ac:dyDescent="0.3">
      <c r="M462" s="135" t="str">
        <f t="shared" ref="M462:M525" si="103">IF(H462="X",2,"")</f>
        <v/>
      </c>
      <c r="N462" s="105" t="str">
        <f t="shared" ref="N462:N525" si="104">IF(H462="X","Por favor justifique su Concepto","")</f>
        <v/>
      </c>
    </row>
    <row r="463" spans="13:14" x14ac:dyDescent="0.3">
      <c r="M463" s="135" t="str">
        <f t="shared" si="103"/>
        <v/>
      </c>
      <c r="N463" s="105" t="str">
        <f t="shared" si="104"/>
        <v/>
      </c>
    </row>
    <row r="464" spans="13:14" x14ac:dyDescent="0.3">
      <c r="M464" s="135" t="str">
        <f t="shared" si="103"/>
        <v/>
      </c>
      <c r="N464" s="105" t="str">
        <f t="shared" si="104"/>
        <v/>
      </c>
    </row>
    <row r="465" spans="13:14" x14ac:dyDescent="0.3">
      <c r="M465" s="135" t="str">
        <f t="shared" si="103"/>
        <v/>
      </c>
      <c r="N465" s="105" t="str">
        <f t="shared" si="104"/>
        <v/>
      </c>
    </row>
    <row r="466" spans="13:14" x14ac:dyDescent="0.3">
      <c r="M466" s="135" t="str">
        <f t="shared" si="103"/>
        <v/>
      </c>
      <c r="N466" s="105" t="str">
        <f t="shared" si="104"/>
        <v/>
      </c>
    </row>
    <row r="467" spans="13:14" x14ac:dyDescent="0.3">
      <c r="M467" s="135" t="str">
        <f t="shared" si="103"/>
        <v/>
      </c>
      <c r="N467" s="105" t="str">
        <f t="shared" si="104"/>
        <v/>
      </c>
    </row>
    <row r="468" spans="13:14" x14ac:dyDescent="0.3">
      <c r="M468" s="135" t="str">
        <f t="shared" si="103"/>
        <v/>
      </c>
      <c r="N468" s="105" t="str">
        <f t="shared" si="104"/>
        <v/>
      </c>
    </row>
    <row r="469" spans="13:14" x14ac:dyDescent="0.3">
      <c r="M469" s="135" t="str">
        <f t="shared" si="103"/>
        <v/>
      </c>
      <c r="N469" s="105" t="str">
        <f t="shared" si="104"/>
        <v/>
      </c>
    </row>
    <row r="470" spans="13:14" x14ac:dyDescent="0.3">
      <c r="M470" s="135" t="str">
        <f t="shared" si="103"/>
        <v/>
      </c>
      <c r="N470" s="105" t="str">
        <f t="shared" si="104"/>
        <v/>
      </c>
    </row>
    <row r="471" spans="13:14" x14ac:dyDescent="0.3">
      <c r="M471" s="135" t="str">
        <f t="shared" si="103"/>
        <v/>
      </c>
      <c r="N471" s="105" t="str">
        <f t="shared" si="104"/>
        <v/>
      </c>
    </row>
    <row r="472" spans="13:14" x14ac:dyDescent="0.3">
      <c r="M472" s="135" t="str">
        <f t="shared" si="103"/>
        <v/>
      </c>
      <c r="N472" s="105" t="str">
        <f t="shared" si="104"/>
        <v/>
      </c>
    </row>
    <row r="473" spans="13:14" x14ac:dyDescent="0.3">
      <c r="M473" s="135" t="str">
        <f t="shared" si="103"/>
        <v/>
      </c>
      <c r="N473" s="105" t="str">
        <f t="shared" si="104"/>
        <v/>
      </c>
    </row>
    <row r="474" spans="13:14" x14ac:dyDescent="0.3">
      <c r="M474" s="135" t="str">
        <f t="shared" si="103"/>
        <v/>
      </c>
      <c r="N474" s="105" t="str">
        <f t="shared" si="104"/>
        <v/>
      </c>
    </row>
    <row r="475" spans="13:14" x14ac:dyDescent="0.3">
      <c r="M475" s="135" t="str">
        <f t="shared" si="103"/>
        <v/>
      </c>
      <c r="N475" s="105" t="str">
        <f t="shared" si="104"/>
        <v/>
      </c>
    </row>
    <row r="476" spans="13:14" x14ac:dyDescent="0.3">
      <c r="M476" s="135" t="str">
        <f t="shared" si="103"/>
        <v/>
      </c>
      <c r="N476" s="105" t="str">
        <f t="shared" si="104"/>
        <v/>
      </c>
    </row>
    <row r="477" spans="13:14" x14ac:dyDescent="0.3">
      <c r="M477" s="135" t="str">
        <f t="shared" si="103"/>
        <v/>
      </c>
      <c r="N477" s="105" t="str">
        <f t="shared" si="104"/>
        <v/>
      </c>
    </row>
    <row r="478" spans="13:14" x14ac:dyDescent="0.3">
      <c r="M478" s="135" t="str">
        <f t="shared" si="103"/>
        <v/>
      </c>
      <c r="N478" s="105" t="str">
        <f t="shared" si="104"/>
        <v/>
      </c>
    </row>
    <row r="479" spans="13:14" x14ac:dyDescent="0.3">
      <c r="M479" s="135" t="str">
        <f t="shared" si="103"/>
        <v/>
      </c>
      <c r="N479" s="105" t="str">
        <f t="shared" si="104"/>
        <v/>
      </c>
    </row>
    <row r="480" spans="13:14" x14ac:dyDescent="0.3">
      <c r="M480" s="135" t="str">
        <f t="shared" si="103"/>
        <v/>
      </c>
      <c r="N480" s="105" t="str">
        <f t="shared" si="104"/>
        <v/>
      </c>
    </row>
    <row r="481" spans="13:14" x14ac:dyDescent="0.3">
      <c r="M481" s="135" t="str">
        <f t="shared" si="103"/>
        <v/>
      </c>
      <c r="N481" s="105" t="str">
        <f t="shared" si="104"/>
        <v/>
      </c>
    </row>
    <row r="482" spans="13:14" x14ac:dyDescent="0.3">
      <c r="M482" s="135" t="str">
        <f t="shared" si="103"/>
        <v/>
      </c>
      <c r="N482" s="105" t="str">
        <f t="shared" si="104"/>
        <v/>
      </c>
    </row>
    <row r="483" spans="13:14" x14ac:dyDescent="0.3">
      <c r="M483" s="135" t="str">
        <f t="shared" si="103"/>
        <v/>
      </c>
      <c r="N483" s="105" t="str">
        <f t="shared" si="104"/>
        <v/>
      </c>
    </row>
    <row r="484" spans="13:14" x14ac:dyDescent="0.3">
      <c r="M484" s="135" t="str">
        <f t="shared" si="103"/>
        <v/>
      </c>
      <c r="N484" s="105" t="str">
        <f t="shared" si="104"/>
        <v/>
      </c>
    </row>
    <row r="485" spans="13:14" x14ac:dyDescent="0.3">
      <c r="M485" s="135" t="str">
        <f t="shared" si="103"/>
        <v/>
      </c>
      <c r="N485" s="105" t="str">
        <f t="shared" si="104"/>
        <v/>
      </c>
    </row>
    <row r="486" spans="13:14" x14ac:dyDescent="0.3">
      <c r="M486" s="135" t="str">
        <f t="shared" si="103"/>
        <v/>
      </c>
      <c r="N486" s="105" t="str">
        <f t="shared" si="104"/>
        <v/>
      </c>
    </row>
    <row r="487" spans="13:14" x14ac:dyDescent="0.3">
      <c r="M487" s="135" t="str">
        <f t="shared" si="103"/>
        <v/>
      </c>
      <c r="N487" s="105" t="str">
        <f t="shared" si="104"/>
        <v/>
      </c>
    </row>
    <row r="488" spans="13:14" x14ac:dyDescent="0.3">
      <c r="M488" s="135" t="str">
        <f t="shared" si="103"/>
        <v/>
      </c>
      <c r="N488" s="105" t="str">
        <f t="shared" si="104"/>
        <v/>
      </c>
    </row>
    <row r="489" spans="13:14" x14ac:dyDescent="0.3">
      <c r="M489" s="135" t="str">
        <f t="shared" si="103"/>
        <v/>
      </c>
      <c r="N489" s="105" t="str">
        <f t="shared" si="104"/>
        <v/>
      </c>
    </row>
    <row r="490" spans="13:14" x14ac:dyDescent="0.3">
      <c r="M490" s="135" t="str">
        <f t="shared" si="103"/>
        <v/>
      </c>
      <c r="N490" s="105" t="str">
        <f t="shared" si="104"/>
        <v/>
      </c>
    </row>
    <row r="491" spans="13:14" x14ac:dyDescent="0.3">
      <c r="M491" s="135" t="str">
        <f t="shared" si="103"/>
        <v/>
      </c>
      <c r="N491" s="105" t="str">
        <f t="shared" si="104"/>
        <v/>
      </c>
    </row>
    <row r="492" spans="13:14" x14ac:dyDescent="0.3">
      <c r="M492" s="135" t="str">
        <f t="shared" si="103"/>
        <v/>
      </c>
      <c r="N492" s="105" t="str">
        <f t="shared" si="104"/>
        <v/>
      </c>
    </row>
    <row r="493" spans="13:14" x14ac:dyDescent="0.3">
      <c r="M493" s="135" t="str">
        <f t="shared" si="103"/>
        <v/>
      </c>
      <c r="N493" s="105" t="str">
        <f t="shared" si="104"/>
        <v/>
      </c>
    </row>
    <row r="494" spans="13:14" x14ac:dyDescent="0.3">
      <c r="M494" s="135" t="str">
        <f t="shared" si="103"/>
        <v/>
      </c>
      <c r="N494" s="105" t="str">
        <f t="shared" si="104"/>
        <v/>
      </c>
    </row>
    <row r="495" spans="13:14" x14ac:dyDescent="0.3">
      <c r="M495" s="135" t="str">
        <f t="shared" si="103"/>
        <v/>
      </c>
      <c r="N495" s="105" t="str">
        <f t="shared" si="104"/>
        <v/>
      </c>
    </row>
    <row r="496" spans="13:14" x14ac:dyDescent="0.3">
      <c r="M496" s="135" t="str">
        <f t="shared" si="103"/>
        <v/>
      </c>
      <c r="N496" s="105" t="str">
        <f t="shared" si="104"/>
        <v/>
      </c>
    </row>
    <row r="497" spans="13:14" x14ac:dyDescent="0.3">
      <c r="M497" s="135" t="str">
        <f t="shared" si="103"/>
        <v/>
      </c>
      <c r="N497" s="105" t="str">
        <f t="shared" si="104"/>
        <v/>
      </c>
    </row>
    <row r="498" spans="13:14" x14ac:dyDescent="0.3">
      <c r="M498" s="135" t="str">
        <f t="shared" si="103"/>
        <v/>
      </c>
      <c r="N498" s="105" t="str">
        <f t="shared" si="104"/>
        <v/>
      </c>
    </row>
    <row r="499" spans="13:14" x14ac:dyDescent="0.3">
      <c r="M499" s="135" t="str">
        <f t="shared" si="103"/>
        <v/>
      </c>
      <c r="N499" s="105" t="str">
        <f t="shared" si="104"/>
        <v/>
      </c>
    </row>
    <row r="500" spans="13:14" x14ac:dyDescent="0.3">
      <c r="M500" s="135" t="str">
        <f t="shared" si="103"/>
        <v/>
      </c>
      <c r="N500" s="105" t="str">
        <f t="shared" si="104"/>
        <v/>
      </c>
    </row>
    <row r="501" spans="13:14" x14ac:dyDescent="0.3">
      <c r="M501" s="135" t="str">
        <f t="shared" si="103"/>
        <v/>
      </c>
      <c r="N501" s="105" t="str">
        <f t="shared" si="104"/>
        <v/>
      </c>
    </row>
    <row r="502" spans="13:14" x14ac:dyDescent="0.3">
      <c r="M502" s="135" t="str">
        <f t="shared" si="103"/>
        <v/>
      </c>
      <c r="N502" s="105" t="str">
        <f t="shared" si="104"/>
        <v/>
      </c>
    </row>
    <row r="503" spans="13:14" x14ac:dyDescent="0.3">
      <c r="M503" s="135" t="str">
        <f t="shared" si="103"/>
        <v/>
      </c>
      <c r="N503" s="105" t="str">
        <f t="shared" si="104"/>
        <v/>
      </c>
    </row>
    <row r="504" spans="13:14" x14ac:dyDescent="0.3">
      <c r="M504" s="135" t="str">
        <f t="shared" si="103"/>
        <v/>
      </c>
      <c r="N504" s="105" t="str">
        <f t="shared" si="104"/>
        <v/>
      </c>
    </row>
    <row r="505" spans="13:14" x14ac:dyDescent="0.3">
      <c r="M505" s="135" t="str">
        <f t="shared" si="103"/>
        <v/>
      </c>
      <c r="N505" s="105" t="str">
        <f t="shared" si="104"/>
        <v/>
      </c>
    </row>
    <row r="506" spans="13:14" x14ac:dyDescent="0.3">
      <c r="M506" s="135" t="str">
        <f t="shared" si="103"/>
        <v/>
      </c>
      <c r="N506" s="105" t="str">
        <f t="shared" si="104"/>
        <v/>
      </c>
    </row>
    <row r="507" spans="13:14" x14ac:dyDescent="0.3">
      <c r="M507" s="135" t="str">
        <f t="shared" si="103"/>
        <v/>
      </c>
      <c r="N507" s="105" t="str">
        <f t="shared" si="104"/>
        <v/>
      </c>
    </row>
    <row r="508" spans="13:14" x14ac:dyDescent="0.3">
      <c r="M508" s="135" t="str">
        <f t="shared" si="103"/>
        <v/>
      </c>
      <c r="N508" s="105" t="str">
        <f t="shared" si="104"/>
        <v/>
      </c>
    </row>
    <row r="509" spans="13:14" x14ac:dyDescent="0.3">
      <c r="M509" s="135" t="str">
        <f t="shared" si="103"/>
        <v/>
      </c>
      <c r="N509" s="105" t="str">
        <f t="shared" si="104"/>
        <v/>
      </c>
    </row>
    <row r="510" spans="13:14" x14ac:dyDescent="0.3">
      <c r="M510" s="135" t="str">
        <f t="shared" si="103"/>
        <v/>
      </c>
      <c r="N510" s="105" t="str">
        <f t="shared" si="104"/>
        <v/>
      </c>
    </row>
    <row r="511" spans="13:14" x14ac:dyDescent="0.3">
      <c r="M511" s="135" t="str">
        <f t="shared" si="103"/>
        <v/>
      </c>
      <c r="N511" s="105" t="str">
        <f t="shared" si="104"/>
        <v/>
      </c>
    </row>
    <row r="512" spans="13:14" x14ac:dyDescent="0.3">
      <c r="M512" s="135" t="str">
        <f t="shared" si="103"/>
        <v/>
      </c>
      <c r="N512" s="105" t="str">
        <f t="shared" si="104"/>
        <v/>
      </c>
    </row>
    <row r="513" spans="13:14" x14ac:dyDescent="0.3">
      <c r="M513" s="135" t="str">
        <f t="shared" si="103"/>
        <v/>
      </c>
      <c r="N513" s="105" t="str">
        <f t="shared" si="104"/>
        <v/>
      </c>
    </row>
    <row r="514" spans="13:14" x14ac:dyDescent="0.3">
      <c r="M514" s="135" t="str">
        <f t="shared" si="103"/>
        <v/>
      </c>
      <c r="N514" s="105" t="str">
        <f t="shared" si="104"/>
        <v/>
      </c>
    </row>
    <row r="515" spans="13:14" x14ac:dyDescent="0.3">
      <c r="M515" s="135" t="str">
        <f t="shared" si="103"/>
        <v/>
      </c>
      <c r="N515" s="105" t="str">
        <f t="shared" si="104"/>
        <v/>
      </c>
    </row>
    <row r="516" spans="13:14" x14ac:dyDescent="0.3">
      <c r="M516" s="135" t="str">
        <f t="shared" si="103"/>
        <v/>
      </c>
      <c r="N516" s="105" t="str">
        <f t="shared" si="104"/>
        <v/>
      </c>
    </row>
    <row r="517" spans="13:14" x14ac:dyDescent="0.3">
      <c r="M517" s="135" t="str">
        <f t="shared" si="103"/>
        <v/>
      </c>
      <c r="N517" s="105" t="str">
        <f t="shared" si="104"/>
        <v/>
      </c>
    </row>
    <row r="518" spans="13:14" x14ac:dyDescent="0.3">
      <c r="M518" s="135" t="str">
        <f t="shared" si="103"/>
        <v/>
      </c>
      <c r="N518" s="105" t="str">
        <f t="shared" si="104"/>
        <v/>
      </c>
    </row>
    <row r="519" spans="13:14" x14ac:dyDescent="0.3">
      <c r="M519" s="135" t="str">
        <f t="shared" si="103"/>
        <v/>
      </c>
      <c r="N519" s="105" t="str">
        <f t="shared" si="104"/>
        <v/>
      </c>
    </row>
    <row r="520" spans="13:14" x14ac:dyDescent="0.3">
      <c r="M520" s="135" t="str">
        <f t="shared" si="103"/>
        <v/>
      </c>
      <c r="N520" s="105" t="str">
        <f t="shared" si="104"/>
        <v/>
      </c>
    </row>
    <row r="521" spans="13:14" x14ac:dyDescent="0.3">
      <c r="M521" s="135" t="str">
        <f t="shared" si="103"/>
        <v/>
      </c>
      <c r="N521" s="105" t="str">
        <f t="shared" si="104"/>
        <v/>
      </c>
    </row>
    <row r="522" spans="13:14" x14ac:dyDescent="0.3">
      <c r="M522" s="135" t="str">
        <f t="shared" si="103"/>
        <v/>
      </c>
      <c r="N522" s="105" t="str">
        <f t="shared" si="104"/>
        <v/>
      </c>
    </row>
    <row r="523" spans="13:14" x14ac:dyDescent="0.3">
      <c r="M523" s="135" t="str">
        <f t="shared" si="103"/>
        <v/>
      </c>
      <c r="N523" s="105" t="str">
        <f t="shared" si="104"/>
        <v/>
      </c>
    </row>
    <row r="524" spans="13:14" x14ac:dyDescent="0.3">
      <c r="M524" s="135" t="str">
        <f t="shared" si="103"/>
        <v/>
      </c>
      <c r="N524" s="105" t="str">
        <f t="shared" si="104"/>
        <v/>
      </c>
    </row>
    <row r="525" spans="13:14" x14ac:dyDescent="0.3">
      <c r="M525" s="135" t="str">
        <f t="shared" si="103"/>
        <v/>
      </c>
      <c r="N525" s="105" t="str">
        <f t="shared" si="104"/>
        <v/>
      </c>
    </row>
    <row r="526" spans="13:14" x14ac:dyDescent="0.3">
      <c r="M526" s="135" t="str">
        <f t="shared" ref="M526:M589" si="105">IF(H526="X",2,"")</f>
        <v/>
      </c>
      <c r="N526" s="105" t="str">
        <f t="shared" ref="N526:N589" si="106">IF(H526="X","Por favor justifique su Concepto","")</f>
        <v/>
      </c>
    </row>
    <row r="527" spans="13:14" x14ac:dyDescent="0.3">
      <c r="M527" s="135" t="str">
        <f t="shared" si="105"/>
        <v/>
      </c>
      <c r="N527" s="105" t="str">
        <f t="shared" si="106"/>
        <v/>
      </c>
    </row>
    <row r="528" spans="13:14" x14ac:dyDescent="0.3">
      <c r="M528" s="135" t="str">
        <f t="shared" si="105"/>
        <v/>
      </c>
      <c r="N528" s="105" t="str">
        <f t="shared" si="106"/>
        <v/>
      </c>
    </row>
    <row r="529" spans="13:14" x14ac:dyDescent="0.3">
      <c r="M529" s="135" t="str">
        <f t="shared" si="105"/>
        <v/>
      </c>
      <c r="N529" s="105" t="str">
        <f t="shared" si="106"/>
        <v/>
      </c>
    </row>
    <row r="530" spans="13:14" x14ac:dyDescent="0.3">
      <c r="M530" s="135" t="str">
        <f t="shared" si="105"/>
        <v/>
      </c>
      <c r="N530" s="105" t="str">
        <f t="shared" si="106"/>
        <v/>
      </c>
    </row>
    <row r="531" spans="13:14" x14ac:dyDescent="0.3">
      <c r="M531" s="135" t="str">
        <f t="shared" si="105"/>
        <v/>
      </c>
      <c r="N531" s="105" t="str">
        <f t="shared" si="106"/>
        <v/>
      </c>
    </row>
    <row r="532" spans="13:14" x14ac:dyDescent="0.3">
      <c r="M532" s="135" t="str">
        <f t="shared" si="105"/>
        <v/>
      </c>
      <c r="N532" s="105" t="str">
        <f t="shared" si="106"/>
        <v/>
      </c>
    </row>
    <row r="533" spans="13:14" x14ac:dyDescent="0.3">
      <c r="M533" s="135" t="str">
        <f t="shared" si="105"/>
        <v/>
      </c>
      <c r="N533" s="105" t="str">
        <f t="shared" si="106"/>
        <v/>
      </c>
    </row>
    <row r="534" spans="13:14" x14ac:dyDescent="0.3">
      <c r="M534" s="135" t="str">
        <f t="shared" si="105"/>
        <v/>
      </c>
      <c r="N534" s="105" t="str">
        <f t="shared" si="106"/>
        <v/>
      </c>
    </row>
    <row r="535" spans="13:14" x14ac:dyDescent="0.3">
      <c r="M535" s="135" t="str">
        <f t="shared" si="105"/>
        <v/>
      </c>
      <c r="N535" s="105" t="str">
        <f t="shared" si="106"/>
        <v/>
      </c>
    </row>
    <row r="536" spans="13:14" x14ac:dyDescent="0.3">
      <c r="M536" s="135" t="str">
        <f t="shared" si="105"/>
        <v/>
      </c>
      <c r="N536" s="105" t="str">
        <f t="shared" si="106"/>
        <v/>
      </c>
    </row>
    <row r="537" spans="13:14" x14ac:dyDescent="0.3">
      <c r="M537" s="135" t="str">
        <f t="shared" si="105"/>
        <v/>
      </c>
      <c r="N537" s="105" t="str">
        <f t="shared" si="106"/>
        <v/>
      </c>
    </row>
    <row r="538" spans="13:14" x14ac:dyDescent="0.3">
      <c r="M538" s="135" t="str">
        <f t="shared" si="105"/>
        <v/>
      </c>
      <c r="N538" s="105" t="str">
        <f t="shared" si="106"/>
        <v/>
      </c>
    </row>
    <row r="539" spans="13:14" x14ac:dyDescent="0.3">
      <c r="M539" s="135" t="str">
        <f t="shared" si="105"/>
        <v/>
      </c>
      <c r="N539" s="105" t="str">
        <f t="shared" si="106"/>
        <v/>
      </c>
    </row>
    <row r="540" spans="13:14" x14ac:dyDescent="0.3">
      <c r="M540" s="135" t="str">
        <f t="shared" si="105"/>
        <v/>
      </c>
      <c r="N540" s="105" t="str">
        <f t="shared" si="106"/>
        <v/>
      </c>
    </row>
    <row r="541" spans="13:14" x14ac:dyDescent="0.3">
      <c r="M541" s="135" t="str">
        <f t="shared" si="105"/>
        <v/>
      </c>
      <c r="N541" s="105" t="str">
        <f t="shared" si="106"/>
        <v/>
      </c>
    </row>
    <row r="542" spans="13:14" x14ac:dyDescent="0.3">
      <c r="M542" s="135" t="str">
        <f t="shared" si="105"/>
        <v/>
      </c>
      <c r="N542" s="105" t="str">
        <f t="shared" si="106"/>
        <v/>
      </c>
    </row>
    <row r="543" spans="13:14" x14ac:dyDescent="0.3">
      <c r="M543" s="135" t="str">
        <f t="shared" si="105"/>
        <v/>
      </c>
      <c r="N543" s="105" t="str">
        <f t="shared" si="106"/>
        <v/>
      </c>
    </row>
    <row r="544" spans="13:14" x14ac:dyDescent="0.3">
      <c r="M544" s="135" t="str">
        <f t="shared" si="105"/>
        <v/>
      </c>
      <c r="N544" s="105" t="str">
        <f t="shared" si="106"/>
        <v/>
      </c>
    </row>
    <row r="545" spans="13:14" x14ac:dyDescent="0.3">
      <c r="M545" s="135" t="str">
        <f t="shared" si="105"/>
        <v/>
      </c>
      <c r="N545" s="105" t="str">
        <f t="shared" si="106"/>
        <v/>
      </c>
    </row>
    <row r="546" spans="13:14" x14ac:dyDescent="0.3">
      <c r="M546" s="135" t="str">
        <f t="shared" si="105"/>
        <v/>
      </c>
      <c r="N546" s="105" t="str">
        <f t="shared" si="106"/>
        <v/>
      </c>
    </row>
    <row r="547" spans="13:14" x14ac:dyDescent="0.3">
      <c r="M547" s="135" t="str">
        <f t="shared" si="105"/>
        <v/>
      </c>
      <c r="N547" s="105" t="str">
        <f t="shared" si="106"/>
        <v/>
      </c>
    </row>
    <row r="548" spans="13:14" x14ac:dyDescent="0.3">
      <c r="M548" s="135" t="str">
        <f t="shared" si="105"/>
        <v/>
      </c>
      <c r="N548" s="105" t="str">
        <f t="shared" si="106"/>
        <v/>
      </c>
    </row>
    <row r="549" spans="13:14" x14ac:dyDescent="0.3">
      <c r="M549" s="135" t="str">
        <f t="shared" si="105"/>
        <v/>
      </c>
      <c r="N549" s="105" t="str">
        <f t="shared" si="106"/>
        <v/>
      </c>
    </row>
    <row r="550" spans="13:14" x14ac:dyDescent="0.3">
      <c r="M550" s="135" t="str">
        <f t="shared" si="105"/>
        <v/>
      </c>
      <c r="N550" s="105" t="str">
        <f t="shared" si="106"/>
        <v/>
      </c>
    </row>
    <row r="551" spans="13:14" x14ac:dyDescent="0.3">
      <c r="M551" s="135" t="str">
        <f t="shared" si="105"/>
        <v/>
      </c>
      <c r="N551" s="105" t="str">
        <f t="shared" si="106"/>
        <v/>
      </c>
    </row>
    <row r="552" spans="13:14" x14ac:dyDescent="0.3">
      <c r="M552" s="135" t="str">
        <f t="shared" si="105"/>
        <v/>
      </c>
      <c r="N552" s="105" t="str">
        <f t="shared" si="106"/>
        <v/>
      </c>
    </row>
    <row r="553" spans="13:14" x14ac:dyDescent="0.3">
      <c r="M553" s="135" t="str">
        <f t="shared" si="105"/>
        <v/>
      </c>
      <c r="N553" s="105" t="str">
        <f t="shared" si="106"/>
        <v/>
      </c>
    </row>
    <row r="554" spans="13:14" x14ac:dyDescent="0.3">
      <c r="M554" s="135" t="str">
        <f t="shared" si="105"/>
        <v/>
      </c>
      <c r="N554" s="105" t="str">
        <f t="shared" si="106"/>
        <v/>
      </c>
    </row>
    <row r="555" spans="13:14" x14ac:dyDescent="0.3">
      <c r="M555" s="135" t="str">
        <f t="shared" si="105"/>
        <v/>
      </c>
      <c r="N555" s="105" t="str">
        <f t="shared" si="106"/>
        <v/>
      </c>
    </row>
    <row r="556" spans="13:14" x14ac:dyDescent="0.3">
      <c r="M556" s="135" t="str">
        <f t="shared" si="105"/>
        <v/>
      </c>
      <c r="N556" s="105" t="str">
        <f t="shared" si="106"/>
        <v/>
      </c>
    </row>
    <row r="557" spans="13:14" x14ac:dyDescent="0.3">
      <c r="M557" s="135" t="str">
        <f t="shared" si="105"/>
        <v/>
      </c>
      <c r="N557" s="105" t="str">
        <f t="shared" si="106"/>
        <v/>
      </c>
    </row>
    <row r="558" spans="13:14" x14ac:dyDescent="0.3">
      <c r="M558" s="135" t="str">
        <f t="shared" si="105"/>
        <v/>
      </c>
      <c r="N558" s="105" t="str">
        <f t="shared" si="106"/>
        <v/>
      </c>
    </row>
    <row r="559" spans="13:14" x14ac:dyDescent="0.3">
      <c r="M559" s="135" t="str">
        <f t="shared" si="105"/>
        <v/>
      </c>
      <c r="N559" s="105" t="str">
        <f t="shared" si="106"/>
        <v/>
      </c>
    </row>
    <row r="560" spans="13:14" x14ac:dyDescent="0.3">
      <c r="M560" s="135" t="str">
        <f t="shared" si="105"/>
        <v/>
      </c>
      <c r="N560" s="105" t="str">
        <f t="shared" si="106"/>
        <v/>
      </c>
    </row>
    <row r="561" spans="13:14" x14ac:dyDescent="0.3">
      <c r="M561" s="135" t="str">
        <f t="shared" si="105"/>
        <v/>
      </c>
      <c r="N561" s="105" t="str">
        <f t="shared" si="106"/>
        <v/>
      </c>
    </row>
    <row r="562" spans="13:14" x14ac:dyDescent="0.3">
      <c r="M562" s="135" t="str">
        <f t="shared" si="105"/>
        <v/>
      </c>
      <c r="N562" s="105" t="str">
        <f t="shared" si="106"/>
        <v/>
      </c>
    </row>
    <row r="563" spans="13:14" x14ac:dyDescent="0.3">
      <c r="M563" s="135" t="str">
        <f t="shared" si="105"/>
        <v/>
      </c>
      <c r="N563" s="105" t="str">
        <f t="shared" si="106"/>
        <v/>
      </c>
    </row>
    <row r="564" spans="13:14" x14ac:dyDescent="0.3">
      <c r="M564" s="135" t="str">
        <f t="shared" si="105"/>
        <v/>
      </c>
      <c r="N564" s="105" t="str">
        <f t="shared" si="106"/>
        <v/>
      </c>
    </row>
    <row r="565" spans="13:14" x14ac:dyDescent="0.3">
      <c r="M565" s="135" t="str">
        <f t="shared" si="105"/>
        <v/>
      </c>
      <c r="N565" s="105" t="str">
        <f t="shared" si="106"/>
        <v/>
      </c>
    </row>
    <row r="566" spans="13:14" x14ac:dyDescent="0.3">
      <c r="M566" s="135" t="str">
        <f t="shared" si="105"/>
        <v/>
      </c>
      <c r="N566" s="105" t="str">
        <f t="shared" si="106"/>
        <v/>
      </c>
    </row>
    <row r="567" spans="13:14" x14ac:dyDescent="0.3">
      <c r="M567" s="135" t="str">
        <f t="shared" si="105"/>
        <v/>
      </c>
      <c r="N567" s="105" t="str">
        <f t="shared" si="106"/>
        <v/>
      </c>
    </row>
    <row r="568" spans="13:14" x14ac:dyDescent="0.3">
      <c r="M568" s="135" t="str">
        <f t="shared" si="105"/>
        <v/>
      </c>
      <c r="N568" s="105" t="str">
        <f t="shared" si="106"/>
        <v/>
      </c>
    </row>
    <row r="569" spans="13:14" x14ac:dyDescent="0.3">
      <c r="M569" s="135" t="str">
        <f t="shared" si="105"/>
        <v/>
      </c>
      <c r="N569" s="105" t="str">
        <f t="shared" si="106"/>
        <v/>
      </c>
    </row>
    <row r="570" spans="13:14" x14ac:dyDescent="0.3">
      <c r="M570" s="135" t="str">
        <f t="shared" si="105"/>
        <v/>
      </c>
      <c r="N570" s="105" t="str">
        <f t="shared" si="106"/>
        <v/>
      </c>
    </row>
    <row r="571" spans="13:14" x14ac:dyDescent="0.3">
      <c r="M571" s="135" t="str">
        <f t="shared" si="105"/>
        <v/>
      </c>
      <c r="N571" s="105" t="str">
        <f t="shared" si="106"/>
        <v/>
      </c>
    </row>
    <row r="572" spans="13:14" x14ac:dyDescent="0.3">
      <c r="M572" s="135" t="str">
        <f t="shared" si="105"/>
        <v/>
      </c>
      <c r="N572" s="105" t="str">
        <f t="shared" si="106"/>
        <v/>
      </c>
    </row>
    <row r="573" spans="13:14" x14ac:dyDescent="0.3">
      <c r="M573" s="135" t="str">
        <f t="shared" si="105"/>
        <v/>
      </c>
      <c r="N573" s="105" t="str">
        <f t="shared" si="106"/>
        <v/>
      </c>
    </row>
    <row r="574" spans="13:14" x14ac:dyDescent="0.3">
      <c r="M574" s="135" t="str">
        <f t="shared" si="105"/>
        <v/>
      </c>
      <c r="N574" s="105" t="str">
        <f t="shared" si="106"/>
        <v/>
      </c>
    </row>
    <row r="575" spans="13:14" x14ac:dyDescent="0.3">
      <c r="M575" s="135" t="str">
        <f t="shared" si="105"/>
        <v/>
      </c>
      <c r="N575" s="105" t="str">
        <f t="shared" si="106"/>
        <v/>
      </c>
    </row>
    <row r="576" spans="13:14" x14ac:dyDescent="0.3">
      <c r="M576" s="135" t="str">
        <f t="shared" si="105"/>
        <v/>
      </c>
      <c r="N576" s="105" t="str">
        <f t="shared" si="106"/>
        <v/>
      </c>
    </row>
    <row r="577" spans="13:14" x14ac:dyDescent="0.3">
      <c r="M577" s="135" t="str">
        <f t="shared" si="105"/>
        <v/>
      </c>
      <c r="N577" s="105" t="str">
        <f t="shared" si="106"/>
        <v/>
      </c>
    </row>
    <row r="578" spans="13:14" x14ac:dyDescent="0.3">
      <c r="M578" s="135" t="str">
        <f t="shared" si="105"/>
        <v/>
      </c>
      <c r="N578" s="105" t="str">
        <f t="shared" si="106"/>
        <v/>
      </c>
    </row>
    <row r="579" spans="13:14" x14ac:dyDescent="0.3">
      <c r="M579" s="135" t="str">
        <f t="shared" si="105"/>
        <v/>
      </c>
      <c r="N579" s="105" t="str">
        <f t="shared" si="106"/>
        <v/>
      </c>
    </row>
    <row r="580" spans="13:14" x14ac:dyDescent="0.3">
      <c r="M580" s="135" t="str">
        <f t="shared" si="105"/>
        <v/>
      </c>
      <c r="N580" s="105" t="str">
        <f t="shared" si="106"/>
        <v/>
      </c>
    </row>
    <row r="581" spans="13:14" x14ac:dyDescent="0.3">
      <c r="M581" s="135" t="str">
        <f t="shared" si="105"/>
        <v/>
      </c>
      <c r="N581" s="105" t="str">
        <f t="shared" si="106"/>
        <v/>
      </c>
    </row>
    <row r="582" spans="13:14" x14ac:dyDescent="0.3">
      <c r="M582" s="135" t="str">
        <f t="shared" si="105"/>
        <v/>
      </c>
      <c r="N582" s="105" t="str">
        <f t="shared" si="106"/>
        <v/>
      </c>
    </row>
    <row r="583" spans="13:14" x14ac:dyDescent="0.3">
      <c r="M583" s="135" t="str">
        <f t="shared" si="105"/>
        <v/>
      </c>
      <c r="N583" s="105" t="str">
        <f t="shared" si="106"/>
        <v/>
      </c>
    </row>
    <row r="584" spans="13:14" x14ac:dyDescent="0.3">
      <c r="M584" s="135" t="str">
        <f t="shared" si="105"/>
        <v/>
      </c>
      <c r="N584" s="105" t="str">
        <f t="shared" si="106"/>
        <v/>
      </c>
    </row>
    <row r="585" spans="13:14" x14ac:dyDescent="0.3">
      <c r="M585" s="135" t="str">
        <f t="shared" si="105"/>
        <v/>
      </c>
      <c r="N585" s="105" t="str">
        <f t="shared" si="106"/>
        <v/>
      </c>
    </row>
    <row r="586" spans="13:14" x14ac:dyDescent="0.3">
      <c r="M586" s="135" t="str">
        <f t="shared" si="105"/>
        <v/>
      </c>
      <c r="N586" s="105" t="str">
        <f t="shared" si="106"/>
        <v/>
      </c>
    </row>
    <row r="587" spans="13:14" x14ac:dyDescent="0.3">
      <c r="M587" s="135" t="str">
        <f t="shared" si="105"/>
        <v/>
      </c>
      <c r="N587" s="105" t="str">
        <f t="shared" si="106"/>
        <v/>
      </c>
    </row>
    <row r="588" spans="13:14" x14ac:dyDescent="0.3">
      <c r="M588" s="135" t="str">
        <f t="shared" si="105"/>
        <v/>
      </c>
      <c r="N588" s="105" t="str">
        <f t="shared" si="106"/>
        <v/>
      </c>
    </row>
    <row r="589" spans="13:14" x14ac:dyDescent="0.3">
      <c r="M589" s="135" t="str">
        <f t="shared" si="105"/>
        <v/>
      </c>
      <c r="N589" s="105" t="str">
        <f t="shared" si="106"/>
        <v/>
      </c>
    </row>
    <row r="590" spans="13:14" x14ac:dyDescent="0.3">
      <c r="M590" s="135" t="str">
        <f t="shared" ref="M590:M653" si="107">IF(H590="X",2,"")</f>
        <v/>
      </c>
      <c r="N590" s="105" t="str">
        <f t="shared" ref="N590:N653" si="108">IF(H590="X","Por favor justifique su Concepto","")</f>
        <v/>
      </c>
    </row>
    <row r="591" spans="13:14" x14ac:dyDescent="0.3">
      <c r="M591" s="135" t="str">
        <f t="shared" si="107"/>
        <v/>
      </c>
      <c r="N591" s="105" t="str">
        <f t="shared" si="108"/>
        <v/>
      </c>
    </row>
    <row r="592" spans="13:14" x14ac:dyDescent="0.3">
      <c r="M592" s="135" t="str">
        <f t="shared" si="107"/>
        <v/>
      </c>
      <c r="N592" s="105" t="str">
        <f t="shared" si="108"/>
        <v/>
      </c>
    </row>
    <row r="593" spans="13:14" x14ac:dyDescent="0.3">
      <c r="M593" s="135" t="str">
        <f t="shared" si="107"/>
        <v/>
      </c>
      <c r="N593" s="105" t="str">
        <f t="shared" si="108"/>
        <v/>
      </c>
    </row>
    <row r="594" spans="13:14" x14ac:dyDescent="0.3">
      <c r="M594" s="135" t="str">
        <f t="shared" si="107"/>
        <v/>
      </c>
      <c r="N594" s="105" t="str">
        <f t="shared" si="108"/>
        <v/>
      </c>
    </row>
    <row r="595" spans="13:14" x14ac:dyDescent="0.3">
      <c r="M595" s="135" t="str">
        <f t="shared" si="107"/>
        <v/>
      </c>
      <c r="N595" s="105" t="str">
        <f t="shared" si="108"/>
        <v/>
      </c>
    </row>
    <row r="596" spans="13:14" x14ac:dyDescent="0.3">
      <c r="M596" s="135" t="str">
        <f t="shared" si="107"/>
        <v/>
      </c>
      <c r="N596" s="105" t="str">
        <f t="shared" si="108"/>
        <v/>
      </c>
    </row>
    <row r="597" spans="13:14" x14ac:dyDescent="0.3">
      <c r="M597" s="135" t="str">
        <f t="shared" si="107"/>
        <v/>
      </c>
      <c r="N597" s="105" t="str">
        <f t="shared" si="108"/>
        <v/>
      </c>
    </row>
    <row r="598" spans="13:14" x14ac:dyDescent="0.3">
      <c r="M598" s="135" t="str">
        <f t="shared" si="107"/>
        <v/>
      </c>
      <c r="N598" s="105" t="str">
        <f t="shared" si="108"/>
        <v/>
      </c>
    </row>
    <row r="599" spans="13:14" x14ac:dyDescent="0.3">
      <c r="M599" s="135" t="str">
        <f t="shared" si="107"/>
        <v/>
      </c>
      <c r="N599" s="105" t="str">
        <f t="shared" si="108"/>
        <v/>
      </c>
    </row>
    <row r="600" spans="13:14" x14ac:dyDescent="0.3">
      <c r="M600" s="135" t="str">
        <f t="shared" si="107"/>
        <v/>
      </c>
      <c r="N600" s="105" t="str">
        <f t="shared" si="108"/>
        <v/>
      </c>
    </row>
    <row r="601" spans="13:14" x14ac:dyDescent="0.3">
      <c r="M601" s="135" t="str">
        <f t="shared" si="107"/>
        <v/>
      </c>
      <c r="N601" s="105" t="str">
        <f t="shared" si="108"/>
        <v/>
      </c>
    </row>
    <row r="602" spans="13:14" x14ac:dyDescent="0.3">
      <c r="M602" s="135" t="str">
        <f t="shared" si="107"/>
        <v/>
      </c>
      <c r="N602" s="105" t="str">
        <f t="shared" si="108"/>
        <v/>
      </c>
    </row>
    <row r="603" spans="13:14" x14ac:dyDescent="0.3">
      <c r="M603" s="135" t="str">
        <f t="shared" si="107"/>
        <v/>
      </c>
      <c r="N603" s="105" t="str">
        <f t="shared" si="108"/>
        <v/>
      </c>
    </row>
    <row r="604" spans="13:14" x14ac:dyDescent="0.3">
      <c r="M604" s="135" t="str">
        <f t="shared" si="107"/>
        <v/>
      </c>
      <c r="N604" s="105" t="str">
        <f t="shared" si="108"/>
        <v/>
      </c>
    </row>
    <row r="605" spans="13:14" x14ac:dyDescent="0.3">
      <c r="M605" s="135" t="str">
        <f t="shared" si="107"/>
        <v/>
      </c>
      <c r="N605" s="105" t="str">
        <f t="shared" si="108"/>
        <v/>
      </c>
    </row>
    <row r="606" spans="13:14" x14ac:dyDescent="0.3">
      <c r="M606" s="135" t="str">
        <f t="shared" si="107"/>
        <v/>
      </c>
      <c r="N606" s="105" t="str">
        <f t="shared" si="108"/>
        <v/>
      </c>
    </row>
    <row r="607" spans="13:14" x14ac:dyDescent="0.3">
      <c r="M607" s="135" t="str">
        <f t="shared" si="107"/>
        <v/>
      </c>
      <c r="N607" s="105" t="str">
        <f t="shared" si="108"/>
        <v/>
      </c>
    </row>
    <row r="608" spans="13:14" x14ac:dyDescent="0.3">
      <c r="M608" s="135" t="str">
        <f t="shared" si="107"/>
        <v/>
      </c>
      <c r="N608" s="105" t="str">
        <f t="shared" si="108"/>
        <v/>
      </c>
    </row>
    <row r="609" spans="13:14" x14ac:dyDescent="0.3">
      <c r="M609" s="135" t="str">
        <f t="shared" si="107"/>
        <v/>
      </c>
      <c r="N609" s="105" t="str">
        <f t="shared" si="108"/>
        <v/>
      </c>
    </row>
    <row r="610" spans="13:14" x14ac:dyDescent="0.3">
      <c r="M610" s="135" t="str">
        <f t="shared" si="107"/>
        <v/>
      </c>
      <c r="N610" s="105" t="str">
        <f t="shared" si="108"/>
        <v/>
      </c>
    </row>
    <row r="611" spans="13:14" x14ac:dyDescent="0.3">
      <c r="M611" s="135" t="str">
        <f t="shared" si="107"/>
        <v/>
      </c>
      <c r="N611" s="105" t="str">
        <f t="shared" si="108"/>
        <v/>
      </c>
    </row>
    <row r="612" spans="13:14" x14ac:dyDescent="0.3">
      <c r="M612" s="135" t="str">
        <f t="shared" si="107"/>
        <v/>
      </c>
      <c r="N612" s="105" t="str">
        <f t="shared" si="108"/>
        <v/>
      </c>
    </row>
    <row r="613" spans="13:14" x14ac:dyDescent="0.3">
      <c r="M613" s="135" t="str">
        <f t="shared" si="107"/>
        <v/>
      </c>
      <c r="N613" s="105" t="str">
        <f t="shared" si="108"/>
        <v/>
      </c>
    </row>
    <row r="614" spans="13:14" x14ac:dyDescent="0.3">
      <c r="M614" s="135" t="str">
        <f t="shared" si="107"/>
        <v/>
      </c>
      <c r="N614" s="105" t="str">
        <f t="shared" si="108"/>
        <v/>
      </c>
    </row>
    <row r="615" spans="13:14" x14ac:dyDescent="0.3">
      <c r="M615" s="135" t="str">
        <f t="shared" si="107"/>
        <v/>
      </c>
      <c r="N615" s="105" t="str">
        <f t="shared" si="108"/>
        <v/>
      </c>
    </row>
    <row r="616" spans="13:14" x14ac:dyDescent="0.3">
      <c r="M616" s="135" t="str">
        <f t="shared" si="107"/>
        <v/>
      </c>
      <c r="N616" s="105" t="str">
        <f t="shared" si="108"/>
        <v/>
      </c>
    </row>
    <row r="617" spans="13:14" x14ac:dyDescent="0.3">
      <c r="M617" s="135" t="str">
        <f t="shared" si="107"/>
        <v/>
      </c>
      <c r="N617" s="105" t="str">
        <f t="shared" si="108"/>
        <v/>
      </c>
    </row>
    <row r="618" spans="13:14" x14ac:dyDescent="0.3">
      <c r="M618" s="135" t="str">
        <f t="shared" si="107"/>
        <v/>
      </c>
      <c r="N618" s="105" t="str">
        <f t="shared" si="108"/>
        <v/>
      </c>
    </row>
    <row r="619" spans="13:14" x14ac:dyDescent="0.3">
      <c r="M619" s="135" t="str">
        <f t="shared" si="107"/>
        <v/>
      </c>
      <c r="N619" s="105" t="str">
        <f t="shared" si="108"/>
        <v/>
      </c>
    </row>
    <row r="620" spans="13:14" x14ac:dyDescent="0.3">
      <c r="M620" s="135" t="str">
        <f t="shared" si="107"/>
        <v/>
      </c>
      <c r="N620" s="105" t="str">
        <f t="shared" si="108"/>
        <v/>
      </c>
    </row>
    <row r="621" spans="13:14" x14ac:dyDescent="0.3">
      <c r="M621" s="135" t="str">
        <f t="shared" si="107"/>
        <v/>
      </c>
      <c r="N621" s="105" t="str">
        <f t="shared" si="108"/>
        <v/>
      </c>
    </row>
    <row r="622" spans="13:14" x14ac:dyDescent="0.3">
      <c r="M622" s="135" t="str">
        <f t="shared" si="107"/>
        <v/>
      </c>
      <c r="N622" s="105" t="str">
        <f t="shared" si="108"/>
        <v/>
      </c>
    </row>
    <row r="623" spans="13:14" x14ac:dyDescent="0.3">
      <c r="M623" s="135" t="str">
        <f t="shared" si="107"/>
        <v/>
      </c>
      <c r="N623" s="105" t="str">
        <f t="shared" si="108"/>
        <v/>
      </c>
    </row>
    <row r="624" spans="13:14" x14ac:dyDescent="0.3">
      <c r="M624" s="135" t="str">
        <f t="shared" si="107"/>
        <v/>
      </c>
      <c r="N624" s="105" t="str">
        <f t="shared" si="108"/>
        <v/>
      </c>
    </row>
    <row r="625" spans="13:14" x14ac:dyDescent="0.3">
      <c r="M625" s="135" t="str">
        <f t="shared" si="107"/>
        <v/>
      </c>
      <c r="N625" s="105" t="str">
        <f t="shared" si="108"/>
        <v/>
      </c>
    </row>
    <row r="626" spans="13:14" x14ac:dyDescent="0.3">
      <c r="M626" s="135" t="str">
        <f t="shared" si="107"/>
        <v/>
      </c>
      <c r="N626" s="105" t="str">
        <f t="shared" si="108"/>
        <v/>
      </c>
    </row>
    <row r="627" spans="13:14" x14ac:dyDescent="0.3">
      <c r="M627" s="135" t="str">
        <f t="shared" si="107"/>
        <v/>
      </c>
      <c r="N627" s="105" t="str">
        <f t="shared" si="108"/>
        <v/>
      </c>
    </row>
    <row r="628" spans="13:14" x14ac:dyDescent="0.3">
      <c r="M628" s="135" t="str">
        <f t="shared" si="107"/>
        <v/>
      </c>
      <c r="N628" s="105" t="str">
        <f t="shared" si="108"/>
        <v/>
      </c>
    </row>
    <row r="629" spans="13:14" x14ac:dyDescent="0.3">
      <c r="M629" s="135" t="str">
        <f t="shared" si="107"/>
        <v/>
      </c>
      <c r="N629" s="105" t="str">
        <f t="shared" si="108"/>
        <v/>
      </c>
    </row>
    <row r="630" spans="13:14" x14ac:dyDescent="0.3">
      <c r="M630" s="135" t="str">
        <f t="shared" si="107"/>
        <v/>
      </c>
      <c r="N630" s="105" t="str">
        <f t="shared" si="108"/>
        <v/>
      </c>
    </row>
    <row r="631" spans="13:14" x14ac:dyDescent="0.3">
      <c r="M631" s="135" t="str">
        <f t="shared" si="107"/>
        <v/>
      </c>
      <c r="N631" s="105" t="str">
        <f t="shared" si="108"/>
        <v/>
      </c>
    </row>
    <row r="632" spans="13:14" x14ac:dyDescent="0.3">
      <c r="M632" s="135" t="str">
        <f t="shared" si="107"/>
        <v/>
      </c>
      <c r="N632" s="105" t="str">
        <f t="shared" si="108"/>
        <v/>
      </c>
    </row>
    <row r="633" spans="13:14" x14ac:dyDescent="0.3">
      <c r="M633" s="135" t="str">
        <f t="shared" si="107"/>
        <v/>
      </c>
      <c r="N633" s="105" t="str">
        <f t="shared" si="108"/>
        <v/>
      </c>
    </row>
    <row r="634" spans="13:14" x14ac:dyDescent="0.3">
      <c r="M634" s="135" t="str">
        <f t="shared" si="107"/>
        <v/>
      </c>
      <c r="N634" s="105" t="str">
        <f t="shared" si="108"/>
        <v/>
      </c>
    </row>
    <row r="635" spans="13:14" x14ac:dyDescent="0.3">
      <c r="M635" s="135" t="str">
        <f t="shared" si="107"/>
        <v/>
      </c>
      <c r="N635" s="105" t="str">
        <f t="shared" si="108"/>
        <v/>
      </c>
    </row>
    <row r="636" spans="13:14" x14ac:dyDescent="0.3">
      <c r="M636" s="135" t="str">
        <f t="shared" si="107"/>
        <v/>
      </c>
      <c r="N636" s="105" t="str">
        <f t="shared" si="108"/>
        <v/>
      </c>
    </row>
    <row r="637" spans="13:14" x14ac:dyDescent="0.3">
      <c r="M637" s="135" t="str">
        <f t="shared" si="107"/>
        <v/>
      </c>
      <c r="N637" s="105" t="str">
        <f t="shared" si="108"/>
        <v/>
      </c>
    </row>
    <row r="638" spans="13:14" x14ac:dyDescent="0.3">
      <c r="M638" s="135" t="str">
        <f t="shared" si="107"/>
        <v/>
      </c>
      <c r="N638" s="105" t="str">
        <f t="shared" si="108"/>
        <v/>
      </c>
    </row>
    <row r="639" spans="13:14" x14ac:dyDescent="0.3">
      <c r="M639" s="135" t="str">
        <f t="shared" si="107"/>
        <v/>
      </c>
      <c r="N639" s="105" t="str">
        <f t="shared" si="108"/>
        <v/>
      </c>
    </row>
    <row r="640" spans="13:14" x14ac:dyDescent="0.3">
      <c r="M640" s="135" t="str">
        <f t="shared" si="107"/>
        <v/>
      </c>
      <c r="N640" s="105" t="str">
        <f t="shared" si="108"/>
        <v/>
      </c>
    </row>
    <row r="641" spans="13:14" x14ac:dyDescent="0.3">
      <c r="M641" s="135" t="str">
        <f t="shared" si="107"/>
        <v/>
      </c>
      <c r="N641" s="105" t="str">
        <f t="shared" si="108"/>
        <v/>
      </c>
    </row>
    <row r="642" spans="13:14" x14ac:dyDescent="0.3">
      <c r="M642" s="135" t="str">
        <f t="shared" si="107"/>
        <v/>
      </c>
      <c r="N642" s="105" t="str">
        <f t="shared" si="108"/>
        <v/>
      </c>
    </row>
    <row r="643" spans="13:14" x14ac:dyDescent="0.3">
      <c r="M643" s="135" t="str">
        <f t="shared" si="107"/>
        <v/>
      </c>
      <c r="N643" s="105" t="str">
        <f t="shared" si="108"/>
        <v/>
      </c>
    </row>
    <row r="644" spans="13:14" x14ac:dyDescent="0.3">
      <c r="M644" s="135" t="str">
        <f t="shared" si="107"/>
        <v/>
      </c>
      <c r="N644" s="105" t="str">
        <f t="shared" si="108"/>
        <v/>
      </c>
    </row>
    <row r="645" spans="13:14" x14ac:dyDescent="0.3">
      <c r="M645" s="135" t="str">
        <f t="shared" si="107"/>
        <v/>
      </c>
      <c r="N645" s="105" t="str">
        <f t="shared" si="108"/>
        <v/>
      </c>
    </row>
    <row r="646" spans="13:14" x14ac:dyDescent="0.3">
      <c r="M646" s="135" t="str">
        <f t="shared" si="107"/>
        <v/>
      </c>
      <c r="N646" s="105" t="str">
        <f t="shared" si="108"/>
        <v/>
      </c>
    </row>
    <row r="647" spans="13:14" x14ac:dyDescent="0.3">
      <c r="M647" s="135" t="str">
        <f t="shared" si="107"/>
        <v/>
      </c>
      <c r="N647" s="105" t="str">
        <f t="shared" si="108"/>
        <v/>
      </c>
    </row>
    <row r="648" spans="13:14" x14ac:dyDescent="0.3">
      <c r="M648" s="135" t="str">
        <f t="shared" si="107"/>
        <v/>
      </c>
      <c r="N648" s="105" t="str">
        <f t="shared" si="108"/>
        <v/>
      </c>
    </row>
    <row r="649" spans="13:14" x14ac:dyDescent="0.3">
      <c r="M649" s="135" t="str">
        <f t="shared" si="107"/>
        <v/>
      </c>
      <c r="N649" s="105" t="str">
        <f t="shared" si="108"/>
        <v/>
      </c>
    </row>
    <row r="650" spans="13:14" x14ac:dyDescent="0.3">
      <c r="M650" s="135" t="str">
        <f t="shared" si="107"/>
        <v/>
      </c>
      <c r="N650" s="105" t="str">
        <f t="shared" si="108"/>
        <v/>
      </c>
    </row>
    <row r="651" spans="13:14" x14ac:dyDescent="0.3">
      <c r="M651" s="135" t="str">
        <f t="shared" si="107"/>
        <v/>
      </c>
      <c r="N651" s="105" t="str">
        <f t="shared" si="108"/>
        <v/>
      </c>
    </row>
    <row r="652" spans="13:14" x14ac:dyDescent="0.3">
      <c r="M652" s="135" t="str">
        <f t="shared" si="107"/>
        <v/>
      </c>
      <c r="N652" s="105" t="str">
        <f t="shared" si="108"/>
        <v/>
      </c>
    </row>
    <row r="653" spans="13:14" x14ac:dyDescent="0.3">
      <c r="M653" s="135" t="str">
        <f t="shared" si="107"/>
        <v/>
      </c>
      <c r="N653" s="105" t="str">
        <f t="shared" si="108"/>
        <v/>
      </c>
    </row>
    <row r="654" spans="13:14" x14ac:dyDescent="0.3">
      <c r="M654" s="135" t="str">
        <f t="shared" ref="M654" si="109">IF(H654="X",2,"")</f>
        <v/>
      </c>
      <c r="N654" s="105" t="str">
        <f t="shared" ref="N654" si="110">IF(H654="X","Por favor justifique su Concepto","")</f>
        <v/>
      </c>
    </row>
  </sheetData>
  <sheetProtection algorithmName="SHA-512" hashValue="htBuHHUQ+OsRGzPh/XCGmMvgEzUq4kC/KUM0Di7XCkcTjZCoU1HlHB+uracQHMshTcYGrhlsU0E6nYiAYd7u6w==" saltValue="qeSc1Eui5XDxWWUaReRX7g==" spinCount="100000" sheet="1" objects="1" scenarios="1"/>
  <mergeCells count="219">
    <mergeCell ref="E44:F44"/>
    <mergeCell ref="E45:F45"/>
    <mergeCell ref="E46:F46"/>
    <mergeCell ref="E47:F47"/>
    <mergeCell ref="E48:F48"/>
    <mergeCell ref="E35:F35"/>
    <mergeCell ref="E36:F36"/>
    <mergeCell ref="E37:F37"/>
    <mergeCell ref="E38:F38"/>
    <mergeCell ref="E39:F39"/>
    <mergeCell ref="E40:F40"/>
    <mergeCell ref="E41:F41"/>
    <mergeCell ref="E42:F42"/>
    <mergeCell ref="E43:F43"/>
    <mergeCell ref="E26:F26"/>
    <mergeCell ref="E27:F27"/>
    <mergeCell ref="E28:F28"/>
    <mergeCell ref="E29:F29"/>
    <mergeCell ref="E30:F30"/>
    <mergeCell ref="E31:F31"/>
    <mergeCell ref="E32:F32"/>
    <mergeCell ref="E33:F33"/>
    <mergeCell ref="E34:F34"/>
    <mergeCell ref="E184:F184"/>
    <mergeCell ref="E172:F172"/>
    <mergeCell ref="E173:F173"/>
    <mergeCell ref="E174:F174"/>
    <mergeCell ref="E175:F175"/>
    <mergeCell ref="E176:F176"/>
    <mergeCell ref="E177:F177"/>
    <mergeCell ref="E178:F178"/>
    <mergeCell ref="E179:F179"/>
    <mergeCell ref="E180:F180"/>
    <mergeCell ref="E88:F88"/>
    <mergeCell ref="E163:F163"/>
    <mergeCell ref="E164:F164"/>
    <mergeCell ref="E165:F165"/>
    <mergeCell ref="E166:F166"/>
    <mergeCell ref="E167:F167"/>
    <mergeCell ref="E168:F168"/>
    <mergeCell ref="E169:F169"/>
    <mergeCell ref="E170:F170"/>
    <mergeCell ref="E85:F85"/>
    <mergeCell ref="E86:F86"/>
    <mergeCell ref="E87:F87"/>
    <mergeCell ref="E77:F77"/>
    <mergeCell ref="E9:K9"/>
    <mergeCell ref="E11:K11"/>
    <mergeCell ref="E73:F73"/>
    <mergeCell ref="E62:F62"/>
    <mergeCell ref="E63:F63"/>
    <mergeCell ref="E64:F64"/>
    <mergeCell ref="E78:F78"/>
    <mergeCell ref="E79:F79"/>
    <mergeCell ref="E80:F80"/>
    <mergeCell ref="E81:F81"/>
    <mergeCell ref="E82:F82"/>
    <mergeCell ref="E83:F83"/>
    <mergeCell ref="E84:F84"/>
    <mergeCell ref="E68:F68"/>
    <mergeCell ref="E69:F69"/>
    <mergeCell ref="E70:F70"/>
    <mergeCell ref="E71:F71"/>
    <mergeCell ref="E72:F72"/>
    <mergeCell ref="E49:F49"/>
    <mergeCell ref="F13:K13"/>
    <mergeCell ref="D4:J4"/>
    <mergeCell ref="K3:K4"/>
    <mergeCell ref="E19:F19"/>
    <mergeCell ref="G5:K5"/>
    <mergeCell ref="K15:K16"/>
    <mergeCell ref="E74:F74"/>
    <mergeCell ref="E75:F75"/>
    <mergeCell ref="E66:F66"/>
    <mergeCell ref="E67:F67"/>
    <mergeCell ref="D23:L23"/>
    <mergeCell ref="E61:F61"/>
    <mergeCell ref="E50:F50"/>
    <mergeCell ref="E51:F51"/>
    <mergeCell ref="E52:F52"/>
    <mergeCell ref="E53:F53"/>
    <mergeCell ref="E54:F54"/>
    <mergeCell ref="E55:F55"/>
    <mergeCell ref="E56:F56"/>
    <mergeCell ref="E57:F57"/>
    <mergeCell ref="E58:F58"/>
    <mergeCell ref="E59:F59"/>
    <mergeCell ref="E60:F60"/>
    <mergeCell ref="E65:F65"/>
    <mergeCell ref="E25:F25"/>
    <mergeCell ref="E99:F99"/>
    <mergeCell ref="E100:F100"/>
    <mergeCell ref="E94:F94"/>
    <mergeCell ref="E95:F95"/>
    <mergeCell ref="E96:F96"/>
    <mergeCell ref="E97:F97"/>
    <mergeCell ref="E89:F89"/>
    <mergeCell ref="E90:F90"/>
    <mergeCell ref="E91:F91"/>
    <mergeCell ref="E92:F92"/>
    <mergeCell ref="E93:F93"/>
    <mergeCell ref="E110:F110"/>
    <mergeCell ref="E106:F106"/>
    <mergeCell ref="E107:F107"/>
    <mergeCell ref="E108:F108"/>
    <mergeCell ref="E109:F109"/>
    <mergeCell ref="E101:F101"/>
    <mergeCell ref="E102:F102"/>
    <mergeCell ref="E103:F103"/>
    <mergeCell ref="E104:F104"/>
    <mergeCell ref="E105:F105"/>
    <mergeCell ref="E116:F116"/>
    <mergeCell ref="E117:F117"/>
    <mergeCell ref="E118:F118"/>
    <mergeCell ref="E119:F119"/>
    <mergeCell ref="E120:F120"/>
    <mergeCell ref="E111:F111"/>
    <mergeCell ref="E112:F112"/>
    <mergeCell ref="E113:F113"/>
    <mergeCell ref="E114:F114"/>
    <mergeCell ref="E115:F115"/>
    <mergeCell ref="E130:F130"/>
    <mergeCell ref="E131:F131"/>
    <mergeCell ref="E132:F132"/>
    <mergeCell ref="E126:F126"/>
    <mergeCell ref="E127:F127"/>
    <mergeCell ref="E128:F128"/>
    <mergeCell ref="E121:F121"/>
    <mergeCell ref="E122:F122"/>
    <mergeCell ref="E123:F123"/>
    <mergeCell ref="E124:F124"/>
    <mergeCell ref="E125:F125"/>
    <mergeCell ref="E143:F143"/>
    <mergeCell ref="E145:F145"/>
    <mergeCell ref="E138:F138"/>
    <mergeCell ref="E139:F139"/>
    <mergeCell ref="E140:F140"/>
    <mergeCell ref="E141:F141"/>
    <mergeCell ref="E142:F142"/>
    <mergeCell ref="E133:F133"/>
    <mergeCell ref="E134:F134"/>
    <mergeCell ref="E135:F135"/>
    <mergeCell ref="E136:F136"/>
    <mergeCell ref="E137:F137"/>
    <mergeCell ref="E190:F190"/>
    <mergeCell ref="E191:F191"/>
    <mergeCell ref="E192:F192"/>
    <mergeCell ref="E151:F151"/>
    <mergeCell ref="E152:F152"/>
    <mergeCell ref="E153:F153"/>
    <mergeCell ref="E154:F154"/>
    <mergeCell ref="E155:F155"/>
    <mergeCell ref="E146:F146"/>
    <mergeCell ref="E147:F147"/>
    <mergeCell ref="E148:F148"/>
    <mergeCell ref="E149:F149"/>
    <mergeCell ref="E150:F150"/>
    <mergeCell ref="E156:F156"/>
    <mergeCell ref="E157:F157"/>
    <mergeCell ref="E158:F158"/>
    <mergeCell ref="E159:F159"/>
    <mergeCell ref="E160:F160"/>
    <mergeCell ref="E161:F161"/>
    <mergeCell ref="E162:F162"/>
    <mergeCell ref="E171:F171"/>
    <mergeCell ref="E181:F181"/>
    <mergeCell ref="E182:F182"/>
    <mergeCell ref="E183:F183"/>
    <mergeCell ref="E215:F215"/>
    <mergeCell ref="E216:F216"/>
    <mergeCell ref="E217:F217"/>
    <mergeCell ref="E218:F218"/>
    <mergeCell ref="E219:F219"/>
    <mergeCell ref="E220:F220"/>
    <mergeCell ref="E221:F221"/>
    <mergeCell ref="E222:F222"/>
    <mergeCell ref="E225:F225"/>
    <mergeCell ref="E243:F243"/>
    <mergeCell ref="E244:F244"/>
    <mergeCell ref="E245:F245"/>
    <mergeCell ref="E238:F238"/>
    <mergeCell ref="E239:F239"/>
    <mergeCell ref="E240:F240"/>
    <mergeCell ref="E241:F241"/>
    <mergeCell ref="E224:F224"/>
    <mergeCell ref="E236:F236"/>
    <mergeCell ref="E226:F226"/>
    <mergeCell ref="E227:F227"/>
    <mergeCell ref="E228:F228"/>
    <mergeCell ref="E229:F229"/>
    <mergeCell ref="E230:F230"/>
    <mergeCell ref="E231:F231"/>
    <mergeCell ref="E232:F232"/>
    <mergeCell ref="E233:F233"/>
    <mergeCell ref="E234:F234"/>
    <mergeCell ref="E212:F212"/>
    <mergeCell ref="E213:F213"/>
    <mergeCell ref="E214:F214"/>
    <mergeCell ref="E186:F186"/>
    <mergeCell ref="E201:F201"/>
    <mergeCell ref="E202:F202"/>
    <mergeCell ref="E203:F203"/>
    <mergeCell ref="E204:F204"/>
    <mergeCell ref="E208:F208"/>
    <mergeCell ref="E209:F209"/>
    <mergeCell ref="E210:F210"/>
    <mergeCell ref="E211:F211"/>
    <mergeCell ref="E198:F198"/>
    <mergeCell ref="E199:F199"/>
    <mergeCell ref="E200:F200"/>
    <mergeCell ref="E205:F205"/>
    <mergeCell ref="E207:F207"/>
    <mergeCell ref="E193:F193"/>
    <mergeCell ref="E194:F194"/>
    <mergeCell ref="E195:F195"/>
    <mergeCell ref="E196:F196"/>
    <mergeCell ref="E197:F197"/>
    <mergeCell ref="E188:F188"/>
    <mergeCell ref="E189:F189"/>
  </mergeCells>
  <conditionalFormatting sqref="K61:K75 K130:K143 K236 K238:K241 K243:K245 K87:K97 K99:K128 K25 K37:K49">
    <cfRule type="expression" dxfId="87" priority="129">
      <formula>M25=2</formula>
    </cfRule>
  </conditionalFormatting>
  <conditionalFormatting sqref="K50:K54">
    <cfRule type="expression" dxfId="86" priority="128">
      <formula>M50=2</formula>
    </cfRule>
  </conditionalFormatting>
  <conditionalFormatting sqref="K55:K57">
    <cfRule type="expression" dxfId="85" priority="127">
      <formula>M55=2</formula>
    </cfRule>
  </conditionalFormatting>
  <conditionalFormatting sqref="K58:K59">
    <cfRule type="expression" dxfId="84" priority="126">
      <formula>M58=2</formula>
    </cfRule>
  </conditionalFormatting>
  <conditionalFormatting sqref="K60">
    <cfRule type="expression" dxfId="83" priority="125">
      <formula>M60=2</formula>
    </cfRule>
  </conditionalFormatting>
  <conditionalFormatting sqref="K77:K80">
    <cfRule type="expression" dxfId="82" priority="119">
      <formula>M77=2</formula>
    </cfRule>
  </conditionalFormatting>
  <conditionalFormatting sqref="K81:K82">
    <cfRule type="expression" dxfId="81" priority="118">
      <formula>M81=2</formula>
    </cfRule>
  </conditionalFormatting>
  <conditionalFormatting sqref="K83">
    <cfRule type="expression" dxfId="80" priority="117">
      <formula>M83=2</formula>
    </cfRule>
  </conditionalFormatting>
  <conditionalFormatting sqref="K84:K85">
    <cfRule type="expression" dxfId="79" priority="116">
      <formula>M84=2</formula>
    </cfRule>
  </conditionalFormatting>
  <conditionalFormatting sqref="K145:K184 K186 K188:K205 K207:K222 K224:K234">
    <cfRule type="expression" dxfId="78" priority="115">
      <formula>M145=2</formula>
    </cfRule>
  </conditionalFormatting>
  <conditionalFormatting sqref="K86">
    <cfRule type="expression" dxfId="77" priority="114">
      <formula>M86=2</formula>
    </cfRule>
  </conditionalFormatting>
  <conditionalFormatting sqref="K15:K16">
    <cfRule type="expression" dxfId="76" priority="110">
      <formula>$M$15&gt;0</formula>
    </cfRule>
  </conditionalFormatting>
  <conditionalFormatting sqref="G25:G75">
    <cfRule type="cellIs" dxfId="75" priority="94" operator="equal">
      <formula>"X"</formula>
    </cfRule>
    <cfRule type="cellIs" dxfId="74" priority="95" operator="equal">
      <formula>"A"</formula>
    </cfRule>
  </conditionalFormatting>
  <conditionalFormatting sqref="H25:H75">
    <cfRule type="cellIs" dxfId="73" priority="92" operator="equal">
      <formula>"X"</formula>
    </cfRule>
    <cfRule type="cellIs" dxfId="72" priority="93" operator="equal">
      <formula>"D"</formula>
    </cfRule>
  </conditionalFormatting>
  <conditionalFormatting sqref="I25:I75">
    <cfRule type="cellIs" dxfId="71" priority="90" operator="equal">
      <formula>"X"</formula>
    </cfRule>
    <cfRule type="cellIs" dxfId="70" priority="91" operator="equal">
      <formula>"AB"</formula>
    </cfRule>
  </conditionalFormatting>
  <conditionalFormatting sqref="G77:G97">
    <cfRule type="cellIs" dxfId="69" priority="76" operator="equal">
      <formula>"X"</formula>
    </cfRule>
    <cfRule type="cellIs" dxfId="68" priority="77" operator="equal">
      <formula>"A"</formula>
    </cfRule>
  </conditionalFormatting>
  <conditionalFormatting sqref="H77:H97">
    <cfRule type="cellIs" dxfId="67" priority="74" operator="equal">
      <formula>"X"</formula>
    </cfRule>
    <cfRule type="cellIs" dxfId="66" priority="75" operator="equal">
      <formula>"D"</formula>
    </cfRule>
  </conditionalFormatting>
  <conditionalFormatting sqref="I77:I97">
    <cfRule type="cellIs" dxfId="65" priority="72" operator="equal">
      <formula>"X"</formula>
    </cfRule>
    <cfRule type="cellIs" dxfId="64" priority="73" operator="equal">
      <formula>"AB"</formula>
    </cfRule>
  </conditionalFormatting>
  <conditionalFormatting sqref="G99:G128">
    <cfRule type="cellIs" dxfId="63" priority="70" operator="equal">
      <formula>"X"</formula>
    </cfRule>
    <cfRule type="cellIs" dxfId="62" priority="71" operator="equal">
      <formula>"A"</formula>
    </cfRule>
  </conditionalFormatting>
  <conditionalFormatting sqref="H99:H128">
    <cfRule type="cellIs" dxfId="61" priority="68" operator="equal">
      <formula>"X"</formula>
    </cfRule>
    <cfRule type="cellIs" dxfId="60" priority="69" operator="equal">
      <formula>"D"</formula>
    </cfRule>
  </conditionalFormatting>
  <conditionalFormatting sqref="I99:I128">
    <cfRule type="cellIs" dxfId="59" priority="66" operator="equal">
      <formula>"X"</formula>
    </cfRule>
    <cfRule type="cellIs" dxfId="58" priority="67" operator="equal">
      <formula>"AB"</formula>
    </cfRule>
  </conditionalFormatting>
  <conditionalFormatting sqref="G130:G143">
    <cfRule type="cellIs" dxfId="57" priority="64" operator="equal">
      <formula>"X"</formula>
    </cfRule>
    <cfRule type="cellIs" dxfId="56" priority="65" operator="equal">
      <formula>"A"</formula>
    </cfRule>
  </conditionalFormatting>
  <conditionalFormatting sqref="H130:H143">
    <cfRule type="cellIs" dxfId="55" priority="62" operator="equal">
      <formula>"X"</formula>
    </cfRule>
    <cfRule type="cellIs" dxfId="54" priority="63" operator="equal">
      <formula>"D"</formula>
    </cfRule>
  </conditionalFormatting>
  <conditionalFormatting sqref="I130:I143">
    <cfRule type="cellIs" dxfId="53" priority="60" operator="equal">
      <formula>"X"</formula>
    </cfRule>
    <cfRule type="cellIs" dxfId="52" priority="61" operator="equal">
      <formula>"AB"</formula>
    </cfRule>
  </conditionalFormatting>
  <conditionalFormatting sqref="G145:G184">
    <cfRule type="cellIs" dxfId="51" priority="58" operator="equal">
      <formula>"X"</formula>
    </cfRule>
    <cfRule type="cellIs" dxfId="50" priority="59" operator="equal">
      <formula>"A"</formula>
    </cfRule>
  </conditionalFormatting>
  <conditionalFormatting sqref="H145:H184">
    <cfRule type="cellIs" dxfId="49" priority="56" operator="equal">
      <formula>"X"</formula>
    </cfRule>
    <cfRule type="cellIs" dxfId="48" priority="57" operator="equal">
      <formula>"D"</formula>
    </cfRule>
  </conditionalFormatting>
  <conditionalFormatting sqref="I145:I184">
    <cfRule type="cellIs" dxfId="47" priority="54" operator="equal">
      <formula>"X"</formula>
    </cfRule>
    <cfRule type="cellIs" dxfId="46" priority="55" operator="equal">
      <formula>"AB"</formula>
    </cfRule>
  </conditionalFormatting>
  <conditionalFormatting sqref="G186">
    <cfRule type="cellIs" dxfId="45" priority="52" operator="equal">
      <formula>"X"</formula>
    </cfRule>
    <cfRule type="cellIs" dxfId="44" priority="53" operator="equal">
      <formula>"A"</formula>
    </cfRule>
  </conditionalFormatting>
  <conditionalFormatting sqref="H186">
    <cfRule type="cellIs" dxfId="43" priority="50" operator="equal">
      <formula>"X"</formula>
    </cfRule>
    <cfRule type="cellIs" dxfId="42" priority="51" operator="equal">
      <formula>"D"</formula>
    </cfRule>
  </conditionalFormatting>
  <conditionalFormatting sqref="I186">
    <cfRule type="cellIs" dxfId="41" priority="48" operator="equal">
      <formula>"X"</formula>
    </cfRule>
    <cfRule type="cellIs" dxfId="40" priority="49" operator="equal">
      <formula>"AB"</formula>
    </cfRule>
  </conditionalFormatting>
  <conditionalFormatting sqref="G188:G205">
    <cfRule type="cellIs" dxfId="39" priority="46" operator="equal">
      <formula>"X"</formula>
    </cfRule>
    <cfRule type="cellIs" dxfId="38" priority="47" operator="equal">
      <formula>"A"</formula>
    </cfRule>
  </conditionalFormatting>
  <conditionalFormatting sqref="H188:H205">
    <cfRule type="cellIs" dxfId="37" priority="44" operator="equal">
      <formula>"X"</formula>
    </cfRule>
    <cfRule type="cellIs" dxfId="36" priority="45" operator="equal">
      <formula>"D"</formula>
    </cfRule>
  </conditionalFormatting>
  <conditionalFormatting sqref="I188:I205">
    <cfRule type="cellIs" dxfId="35" priority="42" operator="equal">
      <formula>"X"</formula>
    </cfRule>
    <cfRule type="cellIs" dxfId="34" priority="43" operator="equal">
      <formula>"AB"</formula>
    </cfRule>
  </conditionalFormatting>
  <conditionalFormatting sqref="G207:G222">
    <cfRule type="cellIs" dxfId="33" priority="40" operator="equal">
      <formula>"X"</formula>
    </cfRule>
    <cfRule type="cellIs" dxfId="32" priority="41" operator="equal">
      <formula>"A"</formula>
    </cfRule>
  </conditionalFormatting>
  <conditionalFormatting sqref="H207:H222">
    <cfRule type="cellIs" dxfId="31" priority="38" operator="equal">
      <formula>"X"</formula>
    </cfRule>
    <cfRule type="cellIs" dxfId="30" priority="39" operator="equal">
      <formula>"D"</formula>
    </cfRule>
  </conditionalFormatting>
  <conditionalFormatting sqref="I207:I222">
    <cfRule type="cellIs" dxfId="29" priority="36" operator="equal">
      <formula>"X"</formula>
    </cfRule>
    <cfRule type="cellIs" dxfId="28" priority="37" operator="equal">
      <formula>"AB"</formula>
    </cfRule>
  </conditionalFormatting>
  <conditionalFormatting sqref="G224:G234">
    <cfRule type="cellIs" dxfId="27" priority="34" operator="equal">
      <formula>"X"</formula>
    </cfRule>
    <cfRule type="cellIs" dxfId="26" priority="35" operator="equal">
      <formula>"A"</formula>
    </cfRule>
  </conditionalFormatting>
  <conditionalFormatting sqref="H224:H234">
    <cfRule type="cellIs" dxfId="25" priority="32" operator="equal">
      <formula>"X"</formula>
    </cfRule>
    <cfRule type="cellIs" dxfId="24" priority="33" operator="equal">
      <formula>"D"</formula>
    </cfRule>
  </conditionalFormatting>
  <conditionalFormatting sqref="I224:I234">
    <cfRule type="cellIs" dxfId="23" priority="30" operator="equal">
      <formula>"X"</formula>
    </cfRule>
    <cfRule type="cellIs" dxfId="22" priority="31" operator="equal">
      <formula>"AB"</formula>
    </cfRule>
  </conditionalFormatting>
  <conditionalFormatting sqref="G236">
    <cfRule type="cellIs" dxfId="21" priority="28" operator="equal">
      <formula>"X"</formula>
    </cfRule>
    <cfRule type="cellIs" dxfId="20" priority="29" operator="equal">
      <formula>"A"</formula>
    </cfRule>
  </conditionalFormatting>
  <conditionalFormatting sqref="H236">
    <cfRule type="cellIs" dxfId="19" priority="26" operator="equal">
      <formula>"X"</formula>
    </cfRule>
    <cfRule type="cellIs" dxfId="18" priority="27" operator="equal">
      <formula>"D"</formula>
    </cfRule>
  </conditionalFormatting>
  <conditionalFormatting sqref="I236">
    <cfRule type="cellIs" dxfId="17" priority="24" operator="equal">
      <formula>"X"</formula>
    </cfRule>
    <cfRule type="cellIs" dxfId="16" priority="25" operator="equal">
      <formula>"AB"</formula>
    </cfRule>
  </conditionalFormatting>
  <conditionalFormatting sqref="G238:G241">
    <cfRule type="cellIs" dxfId="15" priority="22" operator="equal">
      <formula>"X"</formula>
    </cfRule>
    <cfRule type="cellIs" dxfId="14" priority="23" operator="equal">
      <formula>"A"</formula>
    </cfRule>
  </conditionalFormatting>
  <conditionalFormatting sqref="H238:H241">
    <cfRule type="cellIs" dxfId="13" priority="20" operator="equal">
      <formula>"X"</formula>
    </cfRule>
    <cfRule type="cellIs" dxfId="12" priority="21" operator="equal">
      <formula>"D"</formula>
    </cfRule>
  </conditionalFormatting>
  <conditionalFormatting sqref="I238:I241">
    <cfRule type="cellIs" dxfId="11" priority="18" operator="equal">
      <formula>"X"</formula>
    </cfRule>
    <cfRule type="cellIs" dxfId="10" priority="19" operator="equal">
      <formula>"AB"</formula>
    </cfRule>
  </conditionalFormatting>
  <conditionalFormatting sqref="G243:G245">
    <cfRule type="cellIs" dxfId="9" priority="9" operator="equal">
      <formula>"X"</formula>
    </cfRule>
    <cfRule type="cellIs" dxfId="8" priority="10" operator="equal">
      <formula>"A"</formula>
    </cfRule>
  </conditionalFormatting>
  <conditionalFormatting sqref="H243:H245">
    <cfRule type="cellIs" dxfId="7" priority="7" operator="equal">
      <formula>"X"</formula>
    </cfRule>
    <cfRule type="cellIs" dxfId="6" priority="8" operator="equal">
      <formula>"D"</formula>
    </cfRule>
  </conditionalFormatting>
  <conditionalFormatting sqref="I243:I245">
    <cfRule type="cellIs" dxfId="5" priority="5" operator="equal">
      <formula>"X"</formula>
    </cfRule>
    <cfRule type="cellIs" dxfId="4" priority="6" operator="equal">
      <formula>"AB"</formula>
    </cfRule>
  </conditionalFormatting>
  <conditionalFormatting sqref="K26:K30">
    <cfRule type="expression" dxfId="3" priority="4">
      <formula>M26=2</formula>
    </cfRule>
  </conditionalFormatting>
  <conditionalFormatting sqref="K31:K33">
    <cfRule type="expression" dxfId="2" priority="3">
      <formula>M31=2</formula>
    </cfRule>
  </conditionalFormatting>
  <conditionalFormatting sqref="K34:K35">
    <cfRule type="expression" dxfId="1" priority="2">
      <formula>M34=2</formula>
    </cfRule>
  </conditionalFormatting>
  <conditionalFormatting sqref="K36">
    <cfRule type="expression" dxfId="0" priority="1">
      <formula>M36=2</formula>
    </cfRule>
  </conditionalFormatting>
  <dataValidations count="3">
    <dataValidation allowBlank="1" showInputMessage="1" showErrorMessage="1" promptTitle="Correo electrónico" prompt="Por favor digite el correo electrónico de su organización. No el de uso personal." sqref="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00000000-0002-0000-0200-000000000000}"/>
    <dataValidation type="textLength" operator="lessThan" allowBlank="1" showInputMessage="1" showErrorMessage="1" promptTitle="Justificación" prompt="Si su voto es &quot;En desacuerdo&quot;, por favor explique las razones su votación._x000a_Maximo 250 caracteres" sqref="K37:K59 K61:K75 K77:K97 K186 K145:K184 K130:K143 K188:K205 K207:K222 K224:K234 K236 K238:K241 K243:K245 K99:K128 K25:K35" xr:uid="{00000000-0002-0000-0200-000001000000}">
      <formula1>250</formula1>
    </dataValidation>
    <dataValidation type="list" allowBlank="1" showInputMessage="1" showErrorMessage="1" sqref="G243:I245 G25:I75 G77:I97 G130:I143 G145:I184 G186:I186 G188:I205 G207:I222 G224:I234 G236:I236 G238:I241 G99:I128" xr:uid="{F26D24EE-D957-4DB8-8053-644456D0211D}">
      <formula1>VALIDA</formula1>
    </dataValidation>
  </dataValidations>
  <pageMargins left="0.7" right="0.7" top="0.75" bottom="0.75" header="0.3" footer="0.3"/>
  <pageSetup paperSize="9" orientation="portrait" r:id="rId1"/>
  <ignoredErrors>
    <ignoredError sqref="K49:K59 K77:K88 K61:K7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27"/>
  <sheetViews>
    <sheetView showGridLines="0" showRowColHeaders="0" zoomScale="90" zoomScaleNormal="90" workbookViewId="0">
      <pane ySplit="5" topLeftCell="A6" activePane="bottomLeft" state="frozen"/>
      <selection pane="bottomLeft" activeCell="A6" sqref="A6"/>
    </sheetView>
  </sheetViews>
  <sheetFormatPr baseColWidth="10" defaultColWidth="0" defaultRowHeight="12.75" x14ac:dyDescent="0.2"/>
  <cols>
    <col min="1" max="1" width="1.7109375" style="5" customWidth="1"/>
    <col min="2" max="2" width="15.7109375" style="4" bestFit="1" customWidth="1"/>
    <col min="3" max="3" width="48.7109375" style="8" customWidth="1"/>
    <col min="4" max="4" width="14.5703125" style="11" customWidth="1"/>
    <col min="5" max="5" width="32.7109375" style="112" customWidth="1"/>
    <col min="6" max="6" width="18.5703125" style="106" customWidth="1"/>
    <col min="7" max="7" width="16.7109375" style="13" customWidth="1"/>
    <col min="8" max="8" width="1.7109375" style="5" customWidth="1"/>
    <col min="9" max="16384" width="11.42578125" style="5" hidden="1"/>
  </cols>
  <sheetData>
    <row r="1" spans="2:7" ht="3.95" customHeight="1" x14ac:dyDescent="0.2"/>
    <row r="2" spans="2:7" ht="30" customHeight="1" x14ac:dyDescent="0.2">
      <c r="B2" s="84" t="s">
        <v>498</v>
      </c>
      <c r="C2" s="85"/>
      <c r="D2" s="86"/>
      <c r="E2" s="85"/>
      <c r="F2" s="107"/>
      <c r="G2" s="85"/>
    </row>
    <row r="3" spans="2:7" ht="3.95" customHeight="1" x14ac:dyDescent="0.2">
      <c r="B3" s="7"/>
      <c r="C3" s="10"/>
      <c r="D3" s="7"/>
      <c r="E3" s="113"/>
      <c r="F3" s="108"/>
    </row>
    <row r="4" spans="2:7" ht="35.1" customHeight="1" x14ac:dyDescent="0.2">
      <c r="B4" s="235" t="s">
        <v>554</v>
      </c>
      <c r="C4" s="235"/>
      <c r="D4" s="235"/>
      <c r="E4" s="235"/>
      <c r="F4" s="235"/>
      <c r="G4" s="235"/>
    </row>
    <row r="5" spans="2:7" ht="30" customHeight="1" x14ac:dyDescent="0.2">
      <c r="B5" s="87" t="s">
        <v>485</v>
      </c>
      <c r="C5" s="6" t="s">
        <v>486</v>
      </c>
      <c r="D5" s="6" t="s">
        <v>499</v>
      </c>
      <c r="E5" s="88" t="s">
        <v>555</v>
      </c>
      <c r="F5" s="109" t="s">
        <v>572</v>
      </c>
      <c r="G5" s="6" t="s">
        <v>556</v>
      </c>
    </row>
    <row r="6" spans="2:7" x14ac:dyDescent="0.2">
      <c r="B6" s="116" t="s">
        <v>512</v>
      </c>
      <c r="C6" s="117"/>
      <c r="D6" s="118"/>
      <c r="E6" s="118"/>
      <c r="F6" s="119"/>
      <c r="G6" s="117"/>
    </row>
    <row r="7" spans="2:7" ht="54.95" customHeight="1" x14ac:dyDescent="0.2">
      <c r="B7" s="93" t="s">
        <v>578</v>
      </c>
      <c r="C7" s="94" t="s">
        <v>579</v>
      </c>
      <c r="D7" s="95" t="s">
        <v>575</v>
      </c>
      <c r="E7" s="114" t="s">
        <v>576</v>
      </c>
      <c r="F7" s="110">
        <v>34906</v>
      </c>
      <c r="G7" s="96" t="s">
        <v>580</v>
      </c>
    </row>
    <row r="8" spans="2:7" ht="30" customHeight="1" x14ac:dyDescent="0.2">
      <c r="B8" s="89" t="s">
        <v>581</v>
      </c>
      <c r="C8" s="90" t="s">
        <v>582</v>
      </c>
      <c r="D8" s="91" t="s">
        <v>575</v>
      </c>
      <c r="E8" s="115" t="s">
        <v>576</v>
      </c>
      <c r="F8" s="111">
        <v>36642</v>
      </c>
      <c r="G8" s="92" t="s">
        <v>583</v>
      </c>
    </row>
    <row r="9" spans="2:7" ht="45" customHeight="1" x14ac:dyDescent="0.2">
      <c r="B9" s="93" t="s">
        <v>584</v>
      </c>
      <c r="C9" s="94" t="s">
        <v>585</v>
      </c>
      <c r="D9" s="95" t="s">
        <v>575</v>
      </c>
      <c r="E9" s="114" t="s">
        <v>576</v>
      </c>
      <c r="F9" s="110">
        <v>36278</v>
      </c>
      <c r="G9" s="96" t="s">
        <v>586</v>
      </c>
    </row>
    <row r="10" spans="2:7" ht="30" customHeight="1" x14ac:dyDescent="0.2">
      <c r="B10" s="89" t="s">
        <v>587</v>
      </c>
      <c r="C10" s="90" t="s">
        <v>588</v>
      </c>
      <c r="D10" s="91" t="s">
        <v>575</v>
      </c>
      <c r="E10" s="115" t="s">
        <v>576</v>
      </c>
      <c r="F10" s="111">
        <v>36278</v>
      </c>
      <c r="G10" s="92" t="s">
        <v>589</v>
      </c>
    </row>
    <row r="11" spans="2:7" ht="30" customHeight="1" x14ac:dyDescent="0.2">
      <c r="B11" s="93" t="s">
        <v>590</v>
      </c>
      <c r="C11" s="94" t="s">
        <v>591</v>
      </c>
      <c r="D11" s="95" t="s">
        <v>575</v>
      </c>
      <c r="E11" s="114" t="s">
        <v>576</v>
      </c>
      <c r="F11" s="110">
        <v>36852</v>
      </c>
      <c r="G11" s="96" t="s">
        <v>592</v>
      </c>
    </row>
    <row r="12" spans="2:7" ht="30" customHeight="1" x14ac:dyDescent="0.2">
      <c r="B12" s="89" t="s">
        <v>593</v>
      </c>
      <c r="C12" s="90" t="s">
        <v>594</v>
      </c>
      <c r="D12" s="91" t="s">
        <v>575</v>
      </c>
      <c r="E12" s="115" t="s">
        <v>576</v>
      </c>
      <c r="F12" s="111">
        <v>36852</v>
      </c>
      <c r="G12" s="92" t="s">
        <v>595</v>
      </c>
    </row>
    <row r="13" spans="2:7" ht="45" customHeight="1" x14ac:dyDescent="0.2">
      <c r="B13" s="93" t="s">
        <v>596</v>
      </c>
      <c r="C13" s="94" t="s">
        <v>597</v>
      </c>
      <c r="D13" s="95" t="s">
        <v>575</v>
      </c>
      <c r="E13" s="114" t="s">
        <v>576</v>
      </c>
      <c r="F13" s="110">
        <v>36852</v>
      </c>
      <c r="G13" s="96" t="s">
        <v>598</v>
      </c>
    </row>
    <row r="14" spans="2:7" ht="30" customHeight="1" x14ac:dyDescent="0.2">
      <c r="B14" s="89" t="s">
        <v>599</v>
      </c>
      <c r="C14" s="90" t="s">
        <v>600</v>
      </c>
      <c r="D14" s="91" t="s">
        <v>500</v>
      </c>
      <c r="E14" s="115" t="s">
        <v>601</v>
      </c>
      <c r="F14" s="111">
        <v>36278</v>
      </c>
      <c r="G14" s="92" t="s">
        <v>602</v>
      </c>
    </row>
    <row r="15" spans="2:7" ht="30" customHeight="1" x14ac:dyDescent="0.2">
      <c r="B15" s="93" t="s">
        <v>603</v>
      </c>
      <c r="C15" s="94" t="s">
        <v>604</v>
      </c>
      <c r="D15" s="95" t="s">
        <v>500</v>
      </c>
      <c r="E15" s="114" t="s">
        <v>601</v>
      </c>
      <c r="F15" s="110">
        <v>36278</v>
      </c>
      <c r="G15" s="96" t="s">
        <v>605</v>
      </c>
    </row>
    <row r="16" spans="2:7" ht="30" customHeight="1" x14ac:dyDescent="0.2">
      <c r="B16" s="89" t="s">
        <v>1017</v>
      </c>
      <c r="C16" s="90" t="s">
        <v>1041</v>
      </c>
      <c r="D16" s="91" t="s">
        <v>502</v>
      </c>
      <c r="E16" s="115" t="s">
        <v>1065</v>
      </c>
      <c r="F16" s="111">
        <v>42326</v>
      </c>
      <c r="G16" s="92" t="s">
        <v>1069</v>
      </c>
    </row>
    <row r="17" spans="2:7" ht="45" customHeight="1" x14ac:dyDescent="0.2">
      <c r="B17" s="93" t="s">
        <v>1018</v>
      </c>
      <c r="C17" s="94" t="s">
        <v>1042</v>
      </c>
      <c r="D17" s="95" t="s">
        <v>502</v>
      </c>
      <c r="E17" s="114" t="s">
        <v>1065</v>
      </c>
      <c r="F17" s="110">
        <v>42144</v>
      </c>
      <c r="G17" s="96" t="s">
        <v>1070</v>
      </c>
    </row>
    <row r="18" spans="2:7" ht="45" customHeight="1" x14ac:dyDescent="0.2">
      <c r="B18" s="89" t="s">
        <v>1019</v>
      </c>
      <c r="C18" s="90" t="s">
        <v>1043</v>
      </c>
      <c r="D18" s="91" t="s">
        <v>501</v>
      </c>
      <c r="E18" s="115" t="s">
        <v>1065</v>
      </c>
      <c r="F18" s="111">
        <v>41871</v>
      </c>
      <c r="G18" s="92" t="s">
        <v>1071</v>
      </c>
    </row>
    <row r="19" spans="2:7" ht="45" customHeight="1" x14ac:dyDescent="0.2">
      <c r="B19" s="93" t="s">
        <v>1020</v>
      </c>
      <c r="C19" s="94" t="s">
        <v>1044</v>
      </c>
      <c r="D19" s="95" t="s">
        <v>502</v>
      </c>
      <c r="E19" s="114" t="s">
        <v>1065</v>
      </c>
      <c r="F19" s="110">
        <v>40961</v>
      </c>
      <c r="G19" s="96" t="s">
        <v>1072</v>
      </c>
    </row>
    <row r="20" spans="2:7" ht="30" customHeight="1" x14ac:dyDescent="0.2">
      <c r="B20" s="89" t="s">
        <v>1021</v>
      </c>
      <c r="C20" s="90" t="s">
        <v>1045</v>
      </c>
      <c r="D20" s="91" t="s">
        <v>502</v>
      </c>
      <c r="E20" s="115" t="s">
        <v>1065</v>
      </c>
      <c r="F20" s="111">
        <v>41017</v>
      </c>
      <c r="G20" s="92"/>
    </row>
    <row r="21" spans="2:7" ht="30" customHeight="1" x14ac:dyDescent="0.2">
      <c r="B21" s="93" t="s">
        <v>1022</v>
      </c>
      <c r="C21" s="94" t="s">
        <v>1046</v>
      </c>
      <c r="D21" s="95" t="s">
        <v>500</v>
      </c>
      <c r="E21" s="114" t="s">
        <v>1065</v>
      </c>
      <c r="F21" s="110">
        <v>42235</v>
      </c>
      <c r="G21" s="96"/>
    </row>
    <row r="22" spans="2:7" ht="30" customHeight="1" x14ac:dyDescent="0.2">
      <c r="B22" s="89" t="s">
        <v>1023</v>
      </c>
      <c r="C22" s="90" t="s">
        <v>1047</v>
      </c>
      <c r="D22" s="91" t="s">
        <v>500</v>
      </c>
      <c r="E22" s="115" t="s">
        <v>1065</v>
      </c>
      <c r="F22" s="111">
        <v>41472</v>
      </c>
      <c r="G22" s="92"/>
    </row>
    <row r="23" spans="2:7" ht="30" customHeight="1" x14ac:dyDescent="0.2">
      <c r="B23" s="93" t="s">
        <v>1024</v>
      </c>
      <c r="C23" s="94" t="s">
        <v>1048</v>
      </c>
      <c r="D23" s="95" t="s">
        <v>500</v>
      </c>
      <c r="E23" s="114" t="s">
        <v>1065</v>
      </c>
      <c r="F23" s="110">
        <v>41234</v>
      </c>
      <c r="G23" s="96"/>
    </row>
    <row r="24" spans="2:7" ht="30" customHeight="1" x14ac:dyDescent="0.2">
      <c r="B24" s="89" t="s">
        <v>1025</v>
      </c>
      <c r="C24" s="90" t="s">
        <v>1049</v>
      </c>
      <c r="D24" s="91" t="s">
        <v>575</v>
      </c>
      <c r="E24" s="115" t="s">
        <v>1065</v>
      </c>
      <c r="F24" s="111">
        <v>41325</v>
      </c>
      <c r="G24" s="92"/>
    </row>
    <row r="25" spans="2:7" ht="30" customHeight="1" x14ac:dyDescent="0.2">
      <c r="B25" s="93" t="s">
        <v>1026</v>
      </c>
      <c r="C25" s="94" t="s">
        <v>1050</v>
      </c>
      <c r="D25" s="95" t="s">
        <v>575</v>
      </c>
      <c r="E25" s="114" t="s">
        <v>1065</v>
      </c>
      <c r="F25" s="110">
        <v>41472</v>
      </c>
      <c r="G25" s="96"/>
    </row>
    <row r="26" spans="2:7" ht="30" customHeight="1" x14ac:dyDescent="0.2">
      <c r="B26" s="89" t="s">
        <v>1027</v>
      </c>
      <c r="C26" s="90" t="s">
        <v>1051</v>
      </c>
      <c r="D26" s="91" t="s">
        <v>575</v>
      </c>
      <c r="E26" s="115" t="s">
        <v>1065</v>
      </c>
      <c r="F26" s="111">
        <v>42053</v>
      </c>
      <c r="G26" s="92"/>
    </row>
    <row r="27" spans="2:7" ht="30" customHeight="1" x14ac:dyDescent="0.2">
      <c r="B27" s="93" t="s">
        <v>1028</v>
      </c>
      <c r="C27" s="94" t="s">
        <v>1052</v>
      </c>
      <c r="D27" s="95" t="s">
        <v>575</v>
      </c>
      <c r="E27" s="114" t="s">
        <v>1065</v>
      </c>
      <c r="F27" s="110">
        <v>42207</v>
      </c>
      <c r="G27" s="96"/>
    </row>
    <row r="28" spans="2:7" ht="30" customHeight="1" x14ac:dyDescent="0.2">
      <c r="B28" s="89" t="s">
        <v>1029</v>
      </c>
      <c r="C28" s="90" t="s">
        <v>1053</v>
      </c>
      <c r="D28" s="91" t="s">
        <v>500</v>
      </c>
      <c r="E28" s="115" t="s">
        <v>1065</v>
      </c>
      <c r="F28" s="111">
        <v>41563</v>
      </c>
      <c r="G28" s="92"/>
    </row>
    <row r="29" spans="2:7" ht="30" customHeight="1" x14ac:dyDescent="0.2">
      <c r="B29" s="93" t="s">
        <v>1030</v>
      </c>
      <c r="C29" s="94" t="s">
        <v>1054</v>
      </c>
      <c r="D29" s="95" t="s">
        <v>502</v>
      </c>
      <c r="E29" s="114" t="s">
        <v>1065</v>
      </c>
      <c r="F29" s="110">
        <v>42711</v>
      </c>
      <c r="G29" s="96"/>
    </row>
    <row r="30" spans="2:7" ht="30" customHeight="1" x14ac:dyDescent="0.2">
      <c r="B30" s="89" t="s">
        <v>1031</v>
      </c>
      <c r="C30" s="90" t="s">
        <v>1055</v>
      </c>
      <c r="D30" s="91" t="s">
        <v>502</v>
      </c>
      <c r="E30" s="115" t="s">
        <v>1065</v>
      </c>
      <c r="F30" s="111">
        <v>42642</v>
      </c>
      <c r="G30" s="92"/>
    </row>
    <row r="31" spans="2:7" ht="30" customHeight="1" x14ac:dyDescent="0.2">
      <c r="B31" s="93" t="s">
        <v>606</v>
      </c>
      <c r="C31" s="94" t="s">
        <v>607</v>
      </c>
      <c r="D31" s="95" t="s">
        <v>575</v>
      </c>
      <c r="E31" s="114" t="s">
        <v>608</v>
      </c>
      <c r="F31" s="110">
        <v>35760</v>
      </c>
      <c r="G31" s="96" t="s">
        <v>609</v>
      </c>
    </row>
    <row r="32" spans="2:7" ht="30" customHeight="1" x14ac:dyDescent="0.2">
      <c r="B32" s="89" t="s">
        <v>610</v>
      </c>
      <c r="C32" s="90" t="s">
        <v>611</v>
      </c>
      <c r="D32" s="91" t="s">
        <v>575</v>
      </c>
      <c r="E32" s="115" t="s">
        <v>608</v>
      </c>
      <c r="F32" s="111">
        <v>35690</v>
      </c>
      <c r="G32" s="92" t="s">
        <v>612</v>
      </c>
    </row>
    <row r="33" spans="2:7" ht="30" customHeight="1" x14ac:dyDescent="0.2">
      <c r="B33" s="93" t="s">
        <v>613</v>
      </c>
      <c r="C33" s="94" t="s">
        <v>614</v>
      </c>
      <c r="D33" s="95" t="s">
        <v>575</v>
      </c>
      <c r="E33" s="114" t="s">
        <v>608</v>
      </c>
      <c r="F33" s="110">
        <v>32757</v>
      </c>
      <c r="G33" s="96" t="s">
        <v>612</v>
      </c>
    </row>
    <row r="34" spans="2:7" ht="30" customHeight="1" x14ac:dyDescent="0.2">
      <c r="B34" s="89" t="s">
        <v>615</v>
      </c>
      <c r="C34" s="90" t="s">
        <v>616</v>
      </c>
      <c r="D34" s="91" t="s">
        <v>575</v>
      </c>
      <c r="E34" s="115" t="s">
        <v>608</v>
      </c>
      <c r="F34" s="111">
        <v>32757</v>
      </c>
      <c r="G34" s="92" t="s">
        <v>612</v>
      </c>
    </row>
    <row r="35" spans="2:7" ht="30" customHeight="1" x14ac:dyDescent="0.2">
      <c r="B35" s="93" t="s">
        <v>617</v>
      </c>
      <c r="C35" s="94" t="s">
        <v>618</v>
      </c>
      <c r="D35" s="95" t="s">
        <v>575</v>
      </c>
      <c r="E35" s="114" t="s">
        <v>608</v>
      </c>
      <c r="F35" s="110">
        <v>33122</v>
      </c>
      <c r="G35" s="96" t="s">
        <v>612</v>
      </c>
    </row>
    <row r="36" spans="2:7" ht="30" customHeight="1" x14ac:dyDescent="0.2">
      <c r="B36" s="89" t="s">
        <v>619</v>
      </c>
      <c r="C36" s="90" t="s">
        <v>620</v>
      </c>
      <c r="D36" s="91" t="s">
        <v>575</v>
      </c>
      <c r="E36" s="115" t="s">
        <v>608</v>
      </c>
      <c r="F36" s="111">
        <v>32631</v>
      </c>
      <c r="G36" s="92" t="s">
        <v>612</v>
      </c>
    </row>
    <row r="37" spans="2:7" ht="30" customHeight="1" x14ac:dyDescent="0.2">
      <c r="B37" s="93" t="s">
        <v>621</v>
      </c>
      <c r="C37" s="94" t="s">
        <v>622</v>
      </c>
      <c r="D37" s="95" t="s">
        <v>575</v>
      </c>
      <c r="E37" s="114" t="s">
        <v>608</v>
      </c>
      <c r="F37" s="110">
        <v>26905</v>
      </c>
      <c r="G37" s="96" t="s">
        <v>612</v>
      </c>
    </row>
    <row r="38" spans="2:7" ht="20.100000000000001" customHeight="1" x14ac:dyDescent="0.2">
      <c r="B38" s="89" t="s">
        <v>623</v>
      </c>
      <c r="C38" s="90" t="s">
        <v>624</v>
      </c>
      <c r="D38" s="91" t="s">
        <v>575</v>
      </c>
      <c r="E38" s="115" t="s">
        <v>625</v>
      </c>
      <c r="F38" s="111">
        <v>33562</v>
      </c>
      <c r="G38" s="92" t="s">
        <v>612</v>
      </c>
    </row>
    <row r="39" spans="2:7" ht="45" customHeight="1" x14ac:dyDescent="0.2">
      <c r="B39" s="93" t="s">
        <v>1032</v>
      </c>
      <c r="C39" s="94" t="s">
        <v>1056</v>
      </c>
      <c r="D39" s="95" t="s">
        <v>575</v>
      </c>
      <c r="E39" s="114" t="s">
        <v>1066</v>
      </c>
      <c r="F39" s="110">
        <v>39428</v>
      </c>
      <c r="G39" s="237" t="s">
        <v>1073</v>
      </c>
    </row>
    <row r="40" spans="2:7" ht="30" customHeight="1" x14ac:dyDescent="0.2">
      <c r="B40" s="89" t="s">
        <v>626</v>
      </c>
      <c r="C40" s="90" t="s">
        <v>627</v>
      </c>
      <c r="D40" s="91" t="s">
        <v>501</v>
      </c>
      <c r="E40" s="115" t="s">
        <v>628</v>
      </c>
      <c r="F40" s="111">
        <v>36922</v>
      </c>
      <c r="G40" s="92" t="s">
        <v>612</v>
      </c>
    </row>
    <row r="41" spans="2:7" ht="45" customHeight="1" x14ac:dyDescent="0.2">
      <c r="B41" s="93" t="s">
        <v>629</v>
      </c>
      <c r="C41" s="94" t="s">
        <v>630</v>
      </c>
      <c r="D41" s="95" t="s">
        <v>500</v>
      </c>
      <c r="E41" s="114" t="s">
        <v>631</v>
      </c>
      <c r="F41" s="110">
        <v>36824</v>
      </c>
      <c r="G41" s="96" t="s">
        <v>632</v>
      </c>
    </row>
    <row r="42" spans="2:7" ht="20.100000000000001" customHeight="1" x14ac:dyDescent="0.2">
      <c r="B42" s="89" t="s">
        <v>633</v>
      </c>
      <c r="C42" s="90" t="s">
        <v>634</v>
      </c>
      <c r="D42" s="91" t="s">
        <v>575</v>
      </c>
      <c r="E42" s="115" t="s">
        <v>635</v>
      </c>
      <c r="F42" s="111">
        <v>36278</v>
      </c>
      <c r="G42" s="92" t="s">
        <v>636</v>
      </c>
    </row>
    <row r="43" spans="2:7" ht="30" customHeight="1" x14ac:dyDescent="0.2">
      <c r="B43" s="93" t="s">
        <v>637</v>
      </c>
      <c r="C43" s="94" t="s">
        <v>638</v>
      </c>
      <c r="D43" s="95" t="s">
        <v>575</v>
      </c>
      <c r="E43" s="114" t="s">
        <v>635</v>
      </c>
      <c r="F43" s="110">
        <v>35998</v>
      </c>
      <c r="G43" s="96" t="s">
        <v>639</v>
      </c>
    </row>
    <row r="44" spans="2:7" ht="30" customHeight="1" x14ac:dyDescent="0.2">
      <c r="B44" s="89" t="s">
        <v>640</v>
      </c>
      <c r="C44" s="90" t="s">
        <v>641</v>
      </c>
      <c r="D44" s="91" t="s">
        <v>575</v>
      </c>
      <c r="E44" s="115" t="s">
        <v>635</v>
      </c>
      <c r="F44" s="111">
        <v>35998</v>
      </c>
      <c r="G44" s="92" t="s">
        <v>642</v>
      </c>
    </row>
    <row r="45" spans="2:7" ht="30" customHeight="1" x14ac:dyDescent="0.2">
      <c r="B45" s="93" t="s">
        <v>643</v>
      </c>
      <c r="C45" s="94" t="s">
        <v>644</v>
      </c>
      <c r="D45" s="95" t="s">
        <v>575</v>
      </c>
      <c r="E45" s="114" t="s">
        <v>635</v>
      </c>
      <c r="F45" s="110">
        <v>35935</v>
      </c>
      <c r="G45" s="96" t="s">
        <v>645</v>
      </c>
    </row>
    <row r="46" spans="2:7" ht="30" customHeight="1" x14ac:dyDescent="0.2">
      <c r="B46" s="89" t="s">
        <v>646</v>
      </c>
      <c r="C46" s="90" t="s">
        <v>647</v>
      </c>
      <c r="D46" s="91" t="s">
        <v>575</v>
      </c>
      <c r="E46" s="115" t="s">
        <v>635</v>
      </c>
      <c r="F46" s="111">
        <v>35935</v>
      </c>
      <c r="G46" s="92" t="s">
        <v>648</v>
      </c>
    </row>
    <row r="47" spans="2:7" ht="45" customHeight="1" x14ac:dyDescent="0.2">
      <c r="B47" s="93" t="s">
        <v>649</v>
      </c>
      <c r="C47" s="94" t="s">
        <v>650</v>
      </c>
      <c r="D47" s="95" t="s">
        <v>575</v>
      </c>
      <c r="E47" s="114" t="s">
        <v>635</v>
      </c>
      <c r="F47" s="110">
        <v>33835</v>
      </c>
      <c r="G47" s="96" t="s">
        <v>612</v>
      </c>
    </row>
    <row r="48" spans="2:7" ht="30" customHeight="1" x14ac:dyDescent="0.2">
      <c r="B48" s="89" t="s">
        <v>651</v>
      </c>
      <c r="C48" s="90" t="s">
        <v>652</v>
      </c>
      <c r="D48" s="91" t="s">
        <v>575</v>
      </c>
      <c r="E48" s="115" t="s">
        <v>635</v>
      </c>
      <c r="F48" s="111">
        <v>33835</v>
      </c>
      <c r="G48" s="92" t="s">
        <v>612</v>
      </c>
    </row>
    <row r="49" spans="2:7" ht="45" customHeight="1" x14ac:dyDescent="0.2">
      <c r="B49" s="93" t="s">
        <v>1033</v>
      </c>
      <c r="C49" s="94" t="s">
        <v>1057</v>
      </c>
      <c r="D49" s="95" t="s">
        <v>575</v>
      </c>
      <c r="E49" s="114" t="s">
        <v>1067</v>
      </c>
      <c r="F49" s="110">
        <v>38708</v>
      </c>
      <c r="G49" s="96" t="s">
        <v>1074</v>
      </c>
    </row>
    <row r="50" spans="2:7" ht="45" customHeight="1" x14ac:dyDescent="0.2">
      <c r="B50" s="89" t="s">
        <v>1034</v>
      </c>
      <c r="C50" s="90" t="s">
        <v>1058</v>
      </c>
      <c r="D50" s="91" t="s">
        <v>575</v>
      </c>
      <c r="E50" s="115" t="s">
        <v>1067</v>
      </c>
      <c r="F50" s="111">
        <v>38588</v>
      </c>
      <c r="G50" s="236" t="s">
        <v>1075</v>
      </c>
    </row>
    <row r="51" spans="2:7" ht="45" customHeight="1" x14ac:dyDescent="0.2">
      <c r="B51" s="93" t="s">
        <v>1035</v>
      </c>
      <c r="C51" s="94" t="s">
        <v>1059</v>
      </c>
      <c r="D51" s="95" t="s">
        <v>575</v>
      </c>
      <c r="E51" s="114" t="s">
        <v>1067</v>
      </c>
      <c r="F51" s="110">
        <v>38294</v>
      </c>
      <c r="G51" s="237" t="s">
        <v>1076</v>
      </c>
    </row>
    <row r="52" spans="2:7" ht="54.95" customHeight="1" x14ac:dyDescent="0.2">
      <c r="B52" s="89" t="s">
        <v>1036</v>
      </c>
      <c r="C52" s="90" t="s">
        <v>1060</v>
      </c>
      <c r="D52" s="91" t="s">
        <v>575</v>
      </c>
      <c r="E52" s="115" t="s">
        <v>1067</v>
      </c>
      <c r="F52" s="111">
        <v>38042</v>
      </c>
      <c r="G52" s="236" t="s">
        <v>1081</v>
      </c>
    </row>
    <row r="53" spans="2:7" ht="54.95" customHeight="1" x14ac:dyDescent="0.2">
      <c r="B53" s="93" t="s">
        <v>1037</v>
      </c>
      <c r="C53" s="94" t="s">
        <v>1061</v>
      </c>
      <c r="D53" s="95" t="s">
        <v>575</v>
      </c>
      <c r="E53" s="114" t="s">
        <v>1067</v>
      </c>
      <c r="F53" s="110">
        <v>37678</v>
      </c>
      <c r="G53" s="96" t="s">
        <v>1077</v>
      </c>
    </row>
    <row r="54" spans="2:7" ht="45" customHeight="1" x14ac:dyDescent="0.2">
      <c r="B54" s="89" t="s">
        <v>1038</v>
      </c>
      <c r="C54" s="90" t="s">
        <v>1062</v>
      </c>
      <c r="D54" s="91" t="s">
        <v>575</v>
      </c>
      <c r="E54" s="115" t="s">
        <v>1067</v>
      </c>
      <c r="F54" s="111">
        <v>37559</v>
      </c>
      <c r="G54" s="236" t="s">
        <v>1078</v>
      </c>
    </row>
    <row r="55" spans="2:7" ht="30" customHeight="1" x14ac:dyDescent="0.2">
      <c r="B55" s="93" t="s">
        <v>1039</v>
      </c>
      <c r="C55" s="94" t="s">
        <v>1063</v>
      </c>
      <c r="D55" s="95" t="s">
        <v>575</v>
      </c>
      <c r="E55" s="114" t="s">
        <v>1067</v>
      </c>
      <c r="F55" s="110">
        <v>37160</v>
      </c>
      <c r="G55" s="96" t="s">
        <v>1079</v>
      </c>
    </row>
    <row r="56" spans="2:7" ht="30" customHeight="1" x14ac:dyDescent="0.2">
      <c r="B56" s="89" t="s">
        <v>1040</v>
      </c>
      <c r="C56" s="90" t="s">
        <v>1064</v>
      </c>
      <c r="D56" s="91" t="s">
        <v>575</v>
      </c>
      <c r="E56" s="115" t="s">
        <v>1067</v>
      </c>
      <c r="F56" s="111" t="s">
        <v>1068</v>
      </c>
      <c r="G56" s="92" t="s">
        <v>1080</v>
      </c>
    </row>
    <row r="57" spans="2:7" ht="30" customHeight="1" x14ac:dyDescent="0.2">
      <c r="B57" s="93" t="s">
        <v>573</v>
      </c>
      <c r="C57" s="94" t="s">
        <v>574</v>
      </c>
      <c r="D57" s="95" t="s">
        <v>575</v>
      </c>
      <c r="E57" s="114" t="s">
        <v>1067</v>
      </c>
      <c r="F57" s="110">
        <v>34934</v>
      </c>
      <c r="G57" s="96" t="s">
        <v>577</v>
      </c>
    </row>
    <row r="58" spans="2:7" x14ac:dyDescent="0.2">
      <c r="B58" s="116" t="s">
        <v>513</v>
      </c>
      <c r="C58" s="117"/>
      <c r="D58" s="118"/>
      <c r="E58" s="118"/>
      <c r="F58" s="119"/>
      <c r="G58" s="117"/>
    </row>
    <row r="59" spans="2:7" ht="38.25" x14ac:dyDescent="0.2">
      <c r="B59" s="93" t="s">
        <v>514</v>
      </c>
      <c r="C59" s="94" t="s">
        <v>653</v>
      </c>
      <c r="D59" s="95" t="s">
        <v>575</v>
      </c>
      <c r="E59" s="114" t="s">
        <v>654</v>
      </c>
      <c r="F59" s="110">
        <v>36852</v>
      </c>
      <c r="G59" s="96" t="s">
        <v>655</v>
      </c>
    </row>
    <row r="60" spans="2:7" x14ac:dyDescent="0.2">
      <c r="B60" s="89" t="s">
        <v>656</v>
      </c>
      <c r="C60" s="90" t="s">
        <v>657</v>
      </c>
      <c r="D60" s="91" t="s">
        <v>500</v>
      </c>
      <c r="E60" s="115" t="s">
        <v>658</v>
      </c>
      <c r="F60" s="111">
        <v>26800</v>
      </c>
      <c r="G60" s="92" t="s">
        <v>612</v>
      </c>
    </row>
    <row r="61" spans="2:7" ht="25.5" x14ac:dyDescent="0.2">
      <c r="B61" s="93" t="s">
        <v>659</v>
      </c>
      <c r="C61" s="94" t="s">
        <v>660</v>
      </c>
      <c r="D61" s="95" t="s">
        <v>575</v>
      </c>
      <c r="E61" s="114" t="s">
        <v>658</v>
      </c>
      <c r="F61" s="110">
        <v>29866</v>
      </c>
      <c r="G61" s="96" t="s">
        <v>612</v>
      </c>
    </row>
    <row r="62" spans="2:7" ht="25.5" x14ac:dyDescent="0.2">
      <c r="B62" s="89" t="s">
        <v>661</v>
      </c>
      <c r="C62" s="90" t="s">
        <v>662</v>
      </c>
      <c r="D62" s="91" t="s">
        <v>575</v>
      </c>
      <c r="E62" s="115" t="s">
        <v>663</v>
      </c>
      <c r="F62" s="111">
        <v>30622</v>
      </c>
      <c r="G62" s="92" t="s">
        <v>612</v>
      </c>
    </row>
    <row r="63" spans="2:7" ht="25.5" x14ac:dyDescent="0.2">
      <c r="B63" s="93" t="s">
        <v>664</v>
      </c>
      <c r="C63" s="94" t="s">
        <v>665</v>
      </c>
      <c r="D63" s="95" t="s">
        <v>575</v>
      </c>
      <c r="E63" s="114" t="s">
        <v>663</v>
      </c>
      <c r="F63" s="110">
        <v>26737</v>
      </c>
      <c r="G63" s="96" t="s">
        <v>612</v>
      </c>
    </row>
    <row r="64" spans="2:7" x14ac:dyDescent="0.2">
      <c r="B64" s="89" t="s">
        <v>666</v>
      </c>
      <c r="C64" s="90" t="s">
        <v>667</v>
      </c>
      <c r="D64" s="91" t="s">
        <v>575</v>
      </c>
      <c r="E64" s="115" t="s">
        <v>663</v>
      </c>
      <c r="F64" s="111">
        <v>28515</v>
      </c>
      <c r="G64" s="92" t="s">
        <v>612</v>
      </c>
    </row>
    <row r="65" spans="2:7" ht="51.95" customHeight="1" x14ac:dyDescent="0.2">
      <c r="B65" s="93" t="s">
        <v>668</v>
      </c>
      <c r="C65" s="94" t="s">
        <v>669</v>
      </c>
      <c r="D65" s="95" t="s">
        <v>575</v>
      </c>
      <c r="E65" s="114" t="s">
        <v>663</v>
      </c>
      <c r="F65" s="110">
        <v>28060</v>
      </c>
      <c r="G65" s="96" t="s">
        <v>612</v>
      </c>
    </row>
    <row r="66" spans="2:7" ht="25.5" x14ac:dyDescent="0.2">
      <c r="B66" s="89" t="s">
        <v>670</v>
      </c>
      <c r="C66" s="90" t="s">
        <v>671</v>
      </c>
      <c r="D66" s="91" t="s">
        <v>500</v>
      </c>
      <c r="E66" s="115" t="s">
        <v>672</v>
      </c>
      <c r="F66" s="111">
        <v>31182</v>
      </c>
      <c r="G66" s="92" t="s">
        <v>612</v>
      </c>
    </row>
    <row r="67" spans="2:7" ht="25.5" x14ac:dyDescent="0.2">
      <c r="B67" s="93" t="s">
        <v>673</v>
      </c>
      <c r="C67" s="94" t="s">
        <v>674</v>
      </c>
      <c r="D67" s="95" t="s">
        <v>575</v>
      </c>
      <c r="E67" s="114" t="s">
        <v>672</v>
      </c>
      <c r="F67" s="110">
        <v>33471</v>
      </c>
      <c r="G67" s="96" t="s">
        <v>612</v>
      </c>
    </row>
    <row r="68" spans="2:7" x14ac:dyDescent="0.2">
      <c r="B68" s="89" t="s">
        <v>675</v>
      </c>
      <c r="C68" s="90" t="s">
        <v>676</v>
      </c>
      <c r="D68" s="91" t="s">
        <v>575</v>
      </c>
      <c r="E68" s="115" t="s">
        <v>672</v>
      </c>
      <c r="F68" s="111">
        <v>33044</v>
      </c>
      <c r="G68" s="92" t="s">
        <v>612</v>
      </c>
    </row>
    <row r="69" spans="2:7" x14ac:dyDescent="0.2">
      <c r="B69" s="93" t="s">
        <v>677</v>
      </c>
      <c r="C69" s="94" t="s">
        <v>678</v>
      </c>
      <c r="D69" s="95" t="s">
        <v>575</v>
      </c>
      <c r="E69" s="114" t="s">
        <v>672</v>
      </c>
      <c r="F69" s="110">
        <v>32771</v>
      </c>
      <c r="G69" s="96" t="s">
        <v>612</v>
      </c>
    </row>
    <row r="70" spans="2:7" ht="25.5" x14ac:dyDescent="0.2">
      <c r="B70" s="89" t="s">
        <v>679</v>
      </c>
      <c r="C70" s="90" t="s">
        <v>680</v>
      </c>
      <c r="D70" s="91" t="s">
        <v>575</v>
      </c>
      <c r="E70" s="115" t="s">
        <v>672</v>
      </c>
      <c r="F70" s="111">
        <v>32463</v>
      </c>
      <c r="G70" s="92" t="s">
        <v>612</v>
      </c>
    </row>
    <row r="71" spans="2:7" ht="25.5" x14ac:dyDescent="0.2">
      <c r="B71" s="93" t="s">
        <v>681</v>
      </c>
      <c r="C71" s="94" t="s">
        <v>682</v>
      </c>
      <c r="D71" s="95" t="s">
        <v>575</v>
      </c>
      <c r="E71" s="114" t="s">
        <v>672</v>
      </c>
      <c r="F71" s="110">
        <v>31735</v>
      </c>
      <c r="G71" s="96" t="s">
        <v>612</v>
      </c>
    </row>
    <row r="72" spans="2:7" ht="25.5" x14ac:dyDescent="0.2">
      <c r="B72" s="89" t="s">
        <v>683</v>
      </c>
      <c r="C72" s="90" t="s">
        <v>684</v>
      </c>
      <c r="D72" s="91" t="s">
        <v>500</v>
      </c>
      <c r="E72" s="115" t="s">
        <v>672</v>
      </c>
      <c r="F72" s="111">
        <v>30594</v>
      </c>
      <c r="G72" s="92" t="s">
        <v>612</v>
      </c>
    </row>
    <row r="73" spans="2:7" ht="25.5" x14ac:dyDescent="0.2">
      <c r="B73" s="93" t="s">
        <v>685</v>
      </c>
      <c r="C73" s="94" t="s">
        <v>686</v>
      </c>
      <c r="D73" s="95" t="s">
        <v>575</v>
      </c>
      <c r="E73" s="114" t="s">
        <v>672</v>
      </c>
      <c r="F73" s="110">
        <v>27598</v>
      </c>
      <c r="G73" s="96" t="s">
        <v>612</v>
      </c>
    </row>
    <row r="74" spans="2:7" ht="25.5" x14ac:dyDescent="0.2">
      <c r="B74" s="89" t="s">
        <v>687</v>
      </c>
      <c r="C74" s="90" t="s">
        <v>688</v>
      </c>
      <c r="D74" s="91" t="s">
        <v>575</v>
      </c>
      <c r="E74" s="115" t="s">
        <v>672</v>
      </c>
      <c r="F74" s="111">
        <v>27164</v>
      </c>
      <c r="G74" s="92" t="s">
        <v>612</v>
      </c>
    </row>
    <row r="75" spans="2:7" ht="51.95" customHeight="1" x14ac:dyDescent="0.2">
      <c r="B75" s="93" t="s">
        <v>689</v>
      </c>
      <c r="C75" s="94" t="s">
        <v>690</v>
      </c>
      <c r="D75" s="95" t="s">
        <v>575</v>
      </c>
      <c r="E75" s="114" t="s">
        <v>672</v>
      </c>
      <c r="F75" s="110">
        <v>26905</v>
      </c>
      <c r="G75" s="96" t="s">
        <v>612</v>
      </c>
    </row>
    <row r="76" spans="2:7" ht="25.5" x14ac:dyDescent="0.2">
      <c r="B76" s="89" t="s">
        <v>691</v>
      </c>
      <c r="C76" s="90" t="s">
        <v>692</v>
      </c>
      <c r="D76" s="91" t="s">
        <v>575</v>
      </c>
      <c r="E76" s="115" t="s">
        <v>672</v>
      </c>
      <c r="F76" s="111">
        <v>29439</v>
      </c>
      <c r="G76" s="92" t="s">
        <v>612</v>
      </c>
    </row>
    <row r="77" spans="2:7" ht="25.5" x14ac:dyDescent="0.2">
      <c r="B77" s="93" t="s">
        <v>693</v>
      </c>
      <c r="C77" s="94" t="s">
        <v>694</v>
      </c>
      <c r="D77" s="95" t="s">
        <v>500</v>
      </c>
      <c r="E77" s="114" t="s">
        <v>672</v>
      </c>
      <c r="F77" s="110">
        <v>28669</v>
      </c>
      <c r="G77" s="96" t="s">
        <v>612</v>
      </c>
    </row>
    <row r="78" spans="2:7" ht="25.5" x14ac:dyDescent="0.2">
      <c r="B78" s="89" t="s">
        <v>695</v>
      </c>
      <c r="C78" s="90" t="s">
        <v>696</v>
      </c>
      <c r="D78" s="91" t="s">
        <v>575</v>
      </c>
      <c r="E78" s="115" t="s">
        <v>697</v>
      </c>
      <c r="F78" s="111">
        <v>37132</v>
      </c>
      <c r="G78" s="92" t="s">
        <v>698</v>
      </c>
    </row>
    <row r="79" spans="2:7" ht="25.5" x14ac:dyDescent="0.2">
      <c r="B79" s="93" t="s">
        <v>699</v>
      </c>
      <c r="C79" s="94" t="s">
        <v>700</v>
      </c>
      <c r="D79" s="95" t="s">
        <v>575</v>
      </c>
      <c r="E79" s="114" t="s">
        <v>697</v>
      </c>
      <c r="F79" s="110">
        <v>37132</v>
      </c>
      <c r="G79" s="96" t="s">
        <v>701</v>
      </c>
    </row>
    <row r="80" spans="2:7" x14ac:dyDescent="0.2">
      <c r="B80" s="116" t="s">
        <v>515</v>
      </c>
      <c r="C80" s="117"/>
      <c r="D80" s="118"/>
      <c r="E80" s="118"/>
      <c r="F80" s="119"/>
      <c r="G80" s="117"/>
    </row>
    <row r="81" spans="2:7" ht="25.5" x14ac:dyDescent="0.2">
      <c r="B81" s="93" t="s">
        <v>702</v>
      </c>
      <c r="C81" s="94" t="s">
        <v>703</v>
      </c>
      <c r="D81" s="95" t="s">
        <v>575</v>
      </c>
      <c r="E81" s="114" t="s">
        <v>704</v>
      </c>
      <c r="F81" s="110">
        <v>27612</v>
      </c>
      <c r="G81" s="96" t="s">
        <v>612</v>
      </c>
    </row>
    <row r="82" spans="2:7" x14ac:dyDescent="0.2">
      <c r="B82" s="89" t="s">
        <v>705</v>
      </c>
      <c r="C82" s="90" t="s">
        <v>706</v>
      </c>
      <c r="D82" s="91" t="s">
        <v>575</v>
      </c>
      <c r="E82" s="115" t="s">
        <v>704</v>
      </c>
      <c r="F82" s="111">
        <v>27528</v>
      </c>
      <c r="G82" s="92" t="s">
        <v>612</v>
      </c>
    </row>
    <row r="83" spans="2:7" ht="38.25" x14ac:dyDescent="0.2">
      <c r="B83" s="93" t="s">
        <v>707</v>
      </c>
      <c r="C83" s="94" t="s">
        <v>708</v>
      </c>
      <c r="D83" s="95" t="s">
        <v>575</v>
      </c>
      <c r="E83" s="114" t="s">
        <v>704</v>
      </c>
      <c r="F83" s="110">
        <v>27969</v>
      </c>
      <c r="G83" s="96" t="s">
        <v>612</v>
      </c>
    </row>
    <row r="84" spans="2:7" x14ac:dyDescent="0.2">
      <c r="B84" s="89" t="s">
        <v>709</v>
      </c>
      <c r="C84" s="90" t="s">
        <v>710</v>
      </c>
      <c r="D84" s="91" t="s">
        <v>575</v>
      </c>
      <c r="E84" s="115" t="s">
        <v>704</v>
      </c>
      <c r="F84" s="111">
        <v>26926</v>
      </c>
      <c r="G84" s="92" t="s">
        <v>612</v>
      </c>
    </row>
    <row r="85" spans="2:7" ht="25.5" x14ac:dyDescent="0.2">
      <c r="B85" s="93" t="s">
        <v>711</v>
      </c>
      <c r="C85" s="94" t="s">
        <v>712</v>
      </c>
      <c r="D85" s="95" t="s">
        <v>575</v>
      </c>
      <c r="E85" s="114" t="s">
        <v>704</v>
      </c>
      <c r="F85" s="110">
        <v>26905</v>
      </c>
      <c r="G85" s="96" t="s">
        <v>612</v>
      </c>
    </row>
    <row r="86" spans="2:7" ht="25.5" x14ac:dyDescent="0.2">
      <c r="B86" s="89" t="s">
        <v>713</v>
      </c>
      <c r="C86" s="90" t="s">
        <v>714</v>
      </c>
      <c r="D86" s="91" t="s">
        <v>575</v>
      </c>
      <c r="E86" s="115" t="s">
        <v>704</v>
      </c>
      <c r="F86" s="111">
        <v>26590</v>
      </c>
      <c r="G86" s="92" t="s">
        <v>612</v>
      </c>
    </row>
    <row r="87" spans="2:7" ht="25.5" x14ac:dyDescent="0.2">
      <c r="B87" s="93" t="s">
        <v>715</v>
      </c>
      <c r="C87" s="94" t="s">
        <v>716</v>
      </c>
      <c r="D87" s="95" t="s">
        <v>500</v>
      </c>
      <c r="E87" s="114" t="s">
        <v>704</v>
      </c>
      <c r="F87" s="110">
        <v>27164</v>
      </c>
      <c r="G87" s="96" t="s">
        <v>612</v>
      </c>
    </row>
    <row r="88" spans="2:7" ht="25.5" x14ac:dyDescent="0.2">
      <c r="B88" s="89" t="s">
        <v>717</v>
      </c>
      <c r="C88" s="90" t="s">
        <v>718</v>
      </c>
      <c r="D88" s="91" t="s">
        <v>575</v>
      </c>
      <c r="E88" s="115" t="s">
        <v>704</v>
      </c>
      <c r="F88" s="111">
        <v>26044</v>
      </c>
      <c r="G88" s="92" t="s">
        <v>612</v>
      </c>
    </row>
    <row r="89" spans="2:7" ht="25.5" x14ac:dyDescent="0.2">
      <c r="B89" s="93" t="s">
        <v>719</v>
      </c>
      <c r="C89" s="94" t="s">
        <v>720</v>
      </c>
      <c r="D89" s="95" t="s">
        <v>500</v>
      </c>
      <c r="E89" s="114" t="s">
        <v>704</v>
      </c>
      <c r="F89" s="110">
        <v>29872</v>
      </c>
      <c r="G89" s="96" t="s">
        <v>612</v>
      </c>
    </row>
    <row r="90" spans="2:7" ht="38.25" x14ac:dyDescent="0.2">
      <c r="B90" s="89" t="s">
        <v>721</v>
      </c>
      <c r="C90" s="90" t="s">
        <v>722</v>
      </c>
      <c r="D90" s="91" t="s">
        <v>575</v>
      </c>
      <c r="E90" s="115" t="s">
        <v>704</v>
      </c>
      <c r="F90" s="111">
        <v>28298</v>
      </c>
      <c r="G90" s="92" t="s">
        <v>612</v>
      </c>
    </row>
    <row r="91" spans="2:7" ht="54.95" customHeight="1" x14ac:dyDescent="0.2">
      <c r="B91" s="93" t="s">
        <v>723</v>
      </c>
      <c r="C91" s="94" t="s">
        <v>724</v>
      </c>
      <c r="D91" s="95" t="s">
        <v>575</v>
      </c>
      <c r="E91" s="114" t="s">
        <v>704</v>
      </c>
      <c r="F91" s="110">
        <v>28284</v>
      </c>
      <c r="G91" s="96" t="s">
        <v>612</v>
      </c>
    </row>
    <row r="92" spans="2:7" ht="51" x14ac:dyDescent="0.2">
      <c r="B92" s="188" t="s">
        <v>516</v>
      </c>
      <c r="C92" s="189" t="s">
        <v>531</v>
      </c>
      <c r="D92" s="190" t="s">
        <v>575</v>
      </c>
      <c r="E92" s="191" t="s">
        <v>725</v>
      </c>
      <c r="F92" s="192">
        <v>40441</v>
      </c>
      <c r="G92" s="193" t="s">
        <v>557</v>
      </c>
    </row>
    <row r="93" spans="2:7" ht="75" customHeight="1" x14ac:dyDescent="0.2">
      <c r="B93" s="122" t="s">
        <v>517</v>
      </c>
      <c r="C93" s="123" t="s">
        <v>532</v>
      </c>
      <c r="D93" s="124" t="s">
        <v>575</v>
      </c>
      <c r="E93" s="125" t="s">
        <v>725</v>
      </c>
      <c r="F93" s="126">
        <v>40441</v>
      </c>
      <c r="G93" s="127" t="s">
        <v>558</v>
      </c>
    </row>
    <row r="94" spans="2:7" ht="69.95" customHeight="1" x14ac:dyDescent="0.2">
      <c r="B94" s="188" t="s">
        <v>518</v>
      </c>
      <c r="C94" s="189" t="s">
        <v>533</v>
      </c>
      <c r="D94" s="190" t="s">
        <v>575</v>
      </c>
      <c r="E94" s="191" t="s">
        <v>725</v>
      </c>
      <c r="F94" s="192">
        <v>40441</v>
      </c>
      <c r="G94" s="193" t="s">
        <v>559</v>
      </c>
    </row>
    <row r="95" spans="2:7" ht="60" customHeight="1" x14ac:dyDescent="0.2">
      <c r="B95" s="122" t="s">
        <v>519</v>
      </c>
      <c r="C95" s="123" t="s">
        <v>534</v>
      </c>
      <c r="D95" s="124" t="s">
        <v>575</v>
      </c>
      <c r="E95" s="125" t="s">
        <v>725</v>
      </c>
      <c r="F95" s="126">
        <v>40441</v>
      </c>
      <c r="G95" s="127" t="s">
        <v>560</v>
      </c>
    </row>
    <row r="96" spans="2:7" ht="60" customHeight="1" x14ac:dyDescent="0.2">
      <c r="B96" s="188" t="s">
        <v>520</v>
      </c>
      <c r="C96" s="189" t="s">
        <v>535</v>
      </c>
      <c r="D96" s="190" t="s">
        <v>575</v>
      </c>
      <c r="E96" s="191" t="s">
        <v>725</v>
      </c>
      <c r="F96" s="192">
        <v>40441</v>
      </c>
      <c r="G96" s="193" t="s">
        <v>561</v>
      </c>
    </row>
    <row r="97" spans="2:7" ht="69.95" customHeight="1" x14ac:dyDescent="0.2">
      <c r="B97" s="122" t="s">
        <v>521</v>
      </c>
      <c r="C97" s="123" t="s">
        <v>536</v>
      </c>
      <c r="D97" s="124" t="s">
        <v>575</v>
      </c>
      <c r="E97" s="125" t="s">
        <v>725</v>
      </c>
      <c r="F97" s="126">
        <v>40441</v>
      </c>
      <c r="G97" s="127" t="s">
        <v>562</v>
      </c>
    </row>
    <row r="98" spans="2:7" ht="80.099999999999994" customHeight="1" x14ac:dyDescent="0.2">
      <c r="B98" s="188" t="s">
        <v>522</v>
      </c>
      <c r="C98" s="189" t="s">
        <v>537</v>
      </c>
      <c r="D98" s="190" t="s">
        <v>575</v>
      </c>
      <c r="E98" s="191" t="s">
        <v>725</v>
      </c>
      <c r="F98" s="192">
        <v>40441</v>
      </c>
      <c r="G98" s="193" t="s">
        <v>563</v>
      </c>
    </row>
    <row r="99" spans="2:7" ht="51" x14ac:dyDescent="0.2">
      <c r="B99" s="122" t="s">
        <v>523</v>
      </c>
      <c r="C99" s="123" t="s">
        <v>538</v>
      </c>
      <c r="D99" s="124" t="s">
        <v>575</v>
      </c>
      <c r="E99" s="125" t="s">
        <v>725</v>
      </c>
      <c r="F99" s="126">
        <v>40441</v>
      </c>
      <c r="G99" s="127" t="s">
        <v>564</v>
      </c>
    </row>
    <row r="100" spans="2:7" ht="69.95" customHeight="1" x14ac:dyDescent="0.2">
      <c r="B100" s="188" t="s">
        <v>524</v>
      </c>
      <c r="C100" s="189" t="s">
        <v>539</v>
      </c>
      <c r="D100" s="190" t="s">
        <v>575</v>
      </c>
      <c r="E100" s="191" t="s">
        <v>725</v>
      </c>
      <c r="F100" s="192">
        <v>40441</v>
      </c>
      <c r="G100" s="193" t="s">
        <v>565</v>
      </c>
    </row>
    <row r="101" spans="2:7" ht="51" x14ac:dyDescent="0.2">
      <c r="B101" s="122" t="s">
        <v>525</v>
      </c>
      <c r="C101" s="123" t="s">
        <v>540</v>
      </c>
      <c r="D101" s="124" t="s">
        <v>575</v>
      </c>
      <c r="E101" s="125" t="s">
        <v>725</v>
      </c>
      <c r="F101" s="126">
        <v>40441</v>
      </c>
      <c r="G101" s="127" t="s">
        <v>566</v>
      </c>
    </row>
    <row r="102" spans="2:7" ht="51" x14ac:dyDescent="0.2">
      <c r="B102" s="188" t="s">
        <v>526</v>
      </c>
      <c r="C102" s="189" t="s">
        <v>541</v>
      </c>
      <c r="D102" s="190" t="s">
        <v>575</v>
      </c>
      <c r="E102" s="191" t="s">
        <v>725</v>
      </c>
      <c r="F102" s="192">
        <v>40441</v>
      </c>
      <c r="G102" s="193" t="s">
        <v>567</v>
      </c>
    </row>
    <row r="103" spans="2:7" ht="51" x14ac:dyDescent="0.2">
      <c r="B103" s="122" t="s">
        <v>527</v>
      </c>
      <c r="C103" s="123" t="s">
        <v>542</v>
      </c>
      <c r="D103" s="124" t="s">
        <v>575</v>
      </c>
      <c r="E103" s="125" t="s">
        <v>725</v>
      </c>
      <c r="F103" s="126">
        <v>40441</v>
      </c>
      <c r="G103" s="127" t="s">
        <v>568</v>
      </c>
    </row>
    <row r="104" spans="2:7" ht="69.95" customHeight="1" x14ac:dyDescent="0.2">
      <c r="B104" s="188" t="s">
        <v>528</v>
      </c>
      <c r="C104" s="189" t="s">
        <v>543</v>
      </c>
      <c r="D104" s="190" t="s">
        <v>575</v>
      </c>
      <c r="E104" s="191" t="s">
        <v>725</v>
      </c>
      <c r="F104" s="192">
        <v>40441</v>
      </c>
      <c r="G104" s="193" t="s">
        <v>569</v>
      </c>
    </row>
    <row r="105" spans="2:7" ht="51" x14ac:dyDescent="0.2">
      <c r="B105" s="122" t="s">
        <v>529</v>
      </c>
      <c r="C105" s="123" t="s">
        <v>544</v>
      </c>
      <c r="D105" s="124" t="s">
        <v>575</v>
      </c>
      <c r="E105" s="125" t="s">
        <v>725</v>
      </c>
      <c r="F105" s="126">
        <v>40441</v>
      </c>
      <c r="G105" s="127" t="s">
        <v>570</v>
      </c>
    </row>
    <row r="106" spans="2:7" ht="51" x14ac:dyDescent="0.2">
      <c r="B106" s="188" t="s">
        <v>530</v>
      </c>
      <c r="C106" s="189" t="s">
        <v>545</v>
      </c>
      <c r="D106" s="190" t="s">
        <v>575</v>
      </c>
      <c r="E106" s="191" t="s">
        <v>725</v>
      </c>
      <c r="F106" s="192">
        <v>40441</v>
      </c>
      <c r="G106" s="193" t="s">
        <v>571</v>
      </c>
    </row>
    <row r="107" spans="2:7" ht="45" customHeight="1" x14ac:dyDescent="0.2">
      <c r="B107" s="122" t="s">
        <v>726</v>
      </c>
      <c r="C107" s="123" t="s">
        <v>727</v>
      </c>
      <c r="D107" s="124" t="s">
        <v>575</v>
      </c>
      <c r="E107" s="125" t="s">
        <v>725</v>
      </c>
      <c r="F107" s="126">
        <v>36768</v>
      </c>
      <c r="G107" s="127" t="s">
        <v>612</v>
      </c>
    </row>
    <row r="108" spans="2:7" ht="45" customHeight="1" x14ac:dyDescent="0.2">
      <c r="B108" s="188" t="s">
        <v>728</v>
      </c>
      <c r="C108" s="189" t="s">
        <v>729</v>
      </c>
      <c r="D108" s="190" t="s">
        <v>575</v>
      </c>
      <c r="E108" s="191" t="s">
        <v>725</v>
      </c>
      <c r="F108" s="192">
        <v>39288</v>
      </c>
      <c r="G108" s="193" t="s">
        <v>612</v>
      </c>
    </row>
    <row r="109" spans="2:7" ht="45" customHeight="1" x14ac:dyDescent="0.2">
      <c r="B109" s="122" t="s">
        <v>730</v>
      </c>
      <c r="C109" s="123" t="s">
        <v>731</v>
      </c>
      <c r="D109" s="124" t="s">
        <v>500</v>
      </c>
      <c r="E109" s="125" t="s">
        <v>725</v>
      </c>
      <c r="F109" s="126">
        <v>39428</v>
      </c>
      <c r="G109" s="127" t="s">
        <v>612</v>
      </c>
    </row>
    <row r="110" spans="2:7" ht="45" customHeight="1" x14ac:dyDescent="0.2">
      <c r="B110" s="188" t="s">
        <v>732</v>
      </c>
      <c r="C110" s="189" t="s">
        <v>733</v>
      </c>
      <c r="D110" s="190" t="s">
        <v>502</v>
      </c>
      <c r="E110" s="191" t="s">
        <v>725</v>
      </c>
      <c r="F110" s="192">
        <v>41108</v>
      </c>
      <c r="G110" s="193" t="s">
        <v>612</v>
      </c>
    </row>
    <row r="111" spans="2:7" x14ac:dyDescent="0.2">
      <c r="B111" s="116" t="s">
        <v>546</v>
      </c>
      <c r="C111" s="117"/>
      <c r="D111" s="118"/>
      <c r="E111" s="118"/>
      <c r="F111" s="119"/>
      <c r="G111" s="117"/>
    </row>
    <row r="112" spans="2:7" ht="25.5" x14ac:dyDescent="0.2">
      <c r="B112" s="89" t="s">
        <v>734</v>
      </c>
      <c r="C112" s="90" t="s">
        <v>735</v>
      </c>
      <c r="D112" s="91" t="s">
        <v>500</v>
      </c>
      <c r="E112" s="115" t="s">
        <v>736</v>
      </c>
      <c r="F112" s="111">
        <v>32253</v>
      </c>
      <c r="G112" s="92" t="s">
        <v>612</v>
      </c>
    </row>
    <row r="113" spans="2:7" ht="20.100000000000001" customHeight="1" x14ac:dyDescent="0.2">
      <c r="B113" s="93" t="s">
        <v>737</v>
      </c>
      <c r="C113" s="94" t="s">
        <v>738</v>
      </c>
      <c r="D113" s="95" t="s">
        <v>500</v>
      </c>
      <c r="E113" s="114" t="s">
        <v>739</v>
      </c>
      <c r="F113" s="110">
        <v>30791</v>
      </c>
      <c r="G113" s="96" t="s">
        <v>612</v>
      </c>
    </row>
    <row r="114" spans="2:7" ht="30" customHeight="1" x14ac:dyDescent="0.2">
      <c r="B114" s="89" t="s">
        <v>740</v>
      </c>
      <c r="C114" s="90" t="s">
        <v>741</v>
      </c>
      <c r="D114" s="91" t="s">
        <v>500</v>
      </c>
      <c r="E114" s="115" t="s">
        <v>739</v>
      </c>
      <c r="F114" s="111">
        <v>30944</v>
      </c>
      <c r="G114" s="92" t="s">
        <v>612</v>
      </c>
    </row>
    <row r="115" spans="2:7" ht="20.100000000000001" customHeight="1" x14ac:dyDescent="0.2">
      <c r="B115" s="93" t="s">
        <v>742</v>
      </c>
      <c r="C115" s="94" t="s">
        <v>743</v>
      </c>
      <c r="D115" s="95" t="s">
        <v>500</v>
      </c>
      <c r="E115" s="114" t="s">
        <v>739</v>
      </c>
      <c r="F115" s="110">
        <v>31182</v>
      </c>
      <c r="G115" s="96" t="s">
        <v>612</v>
      </c>
    </row>
    <row r="116" spans="2:7" ht="30" customHeight="1" x14ac:dyDescent="0.2">
      <c r="B116" s="89" t="s">
        <v>744</v>
      </c>
      <c r="C116" s="90" t="s">
        <v>745</v>
      </c>
      <c r="D116" s="91" t="s">
        <v>575</v>
      </c>
      <c r="E116" s="115" t="s">
        <v>739</v>
      </c>
      <c r="F116" s="111">
        <v>31539</v>
      </c>
      <c r="G116" s="92" t="s">
        <v>612</v>
      </c>
    </row>
    <row r="117" spans="2:7" ht="20.100000000000001" customHeight="1" x14ac:dyDescent="0.2">
      <c r="B117" s="93" t="s">
        <v>746</v>
      </c>
      <c r="C117" s="94" t="s">
        <v>747</v>
      </c>
      <c r="D117" s="95" t="s">
        <v>500</v>
      </c>
      <c r="E117" s="114" t="s">
        <v>739</v>
      </c>
      <c r="F117" s="110">
        <v>31826</v>
      </c>
      <c r="G117" s="96" t="s">
        <v>612</v>
      </c>
    </row>
    <row r="118" spans="2:7" ht="20.100000000000001" customHeight="1" x14ac:dyDescent="0.2">
      <c r="B118" s="89" t="s">
        <v>748</v>
      </c>
      <c r="C118" s="90" t="s">
        <v>749</v>
      </c>
      <c r="D118" s="91" t="s">
        <v>575</v>
      </c>
      <c r="E118" s="115" t="s">
        <v>739</v>
      </c>
      <c r="F118" s="111">
        <v>28060</v>
      </c>
      <c r="G118" s="92" t="s">
        <v>612</v>
      </c>
    </row>
    <row r="119" spans="2:7" ht="20.100000000000001" customHeight="1" x14ac:dyDescent="0.2">
      <c r="B119" s="93" t="s">
        <v>750</v>
      </c>
      <c r="C119" s="94" t="s">
        <v>751</v>
      </c>
      <c r="D119" s="95" t="s">
        <v>575</v>
      </c>
      <c r="E119" s="114" t="s">
        <v>752</v>
      </c>
      <c r="F119" s="110">
        <v>31245</v>
      </c>
      <c r="G119" s="96" t="s">
        <v>612</v>
      </c>
    </row>
    <row r="120" spans="2:7" ht="25.5" x14ac:dyDescent="0.2">
      <c r="B120" s="89" t="s">
        <v>753</v>
      </c>
      <c r="C120" s="90" t="s">
        <v>754</v>
      </c>
      <c r="D120" s="91" t="s">
        <v>575</v>
      </c>
      <c r="E120" s="115" t="s">
        <v>755</v>
      </c>
      <c r="F120" s="111">
        <v>32785</v>
      </c>
      <c r="G120" s="92" t="s">
        <v>612</v>
      </c>
    </row>
    <row r="121" spans="2:7" ht="38.25" x14ac:dyDescent="0.2">
      <c r="B121" s="93" t="s">
        <v>756</v>
      </c>
      <c r="C121" s="94" t="s">
        <v>757</v>
      </c>
      <c r="D121" s="95" t="s">
        <v>575</v>
      </c>
      <c r="E121" s="114" t="s">
        <v>755</v>
      </c>
      <c r="F121" s="110">
        <v>32449</v>
      </c>
      <c r="G121" s="96" t="s">
        <v>612</v>
      </c>
    </row>
    <row r="122" spans="2:7" ht="38.25" x14ac:dyDescent="0.2">
      <c r="B122" s="89" t="s">
        <v>758</v>
      </c>
      <c r="C122" s="90" t="s">
        <v>759</v>
      </c>
      <c r="D122" s="91" t="s">
        <v>575</v>
      </c>
      <c r="E122" s="115" t="s">
        <v>755</v>
      </c>
      <c r="F122" s="111">
        <v>32449</v>
      </c>
      <c r="G122" s="92" t="s">
        <v>612</v>
      </c>
    </row>
    <row r="123" spans="2:7" ht="25.5" x14ac:dyDescent="0.2">
      <c r="B123" s="93" t="s">
        <v>760</v>
      </c>
      <c r="C123" s="94" t="s">
        <v>761</v>
      </c>
      <c r="D123" s="95" t="s">
        <v>575</v>
      </c>
      <c r="E123" s="114" t="s">
        <v>755</v>
      </c>
      <c r="F123" s="110">
        <v>32008</v>
      </c>
      <c r="G123" s="96" t="s">
        <v>612</v>
      </c>
    </row>
    <row r="124" spans="2:7" ht="20.100000000000001" customHeight="1" x14ac:dyDescent="0.2">
      <c r="B124" s="89" t="s">
        <v>762</v>
      </c>
      <c r="C124" s="90" t="s">
        <v>763</v>
      </c>
      <c r="D124" s="91" t="s">
        <v>575</v>
      </c>
      <c r="E124" s="115" t="s">
        <v>755</v>
      </c>
      <c r="F124" s="111">
        <v>31224</v>
      </c>
      <c r="G124" s="92" t="s">
        <v>612</v>
      </c>
    </row>
    <row r="125" spans="2:7" ht="25.5" x14ac:dyDescent="0.2">
      <c r="B125" s="93" t="s">
        <v>764</v>
      </c>
      <c r="C125" s="94" t="s">
        <v>765</v>
      </c>
      <c r="D125" s="95" t="s">
        <v>575</v>
      </c>
      <c r="E125" s="114" t="s">
        <v>755</v>
      </c>
      <c r="F125" s="110">
        <v>27374</v>
      </c>
      <c r="G125" s="96" t="s">
        <v>612</v>
      </c>
    </row>
    <row r="126" spans="2:7" x14ac:dyDescent="0.2">
      <c r="B126" s="116" t="s">
        <v>547</v>
      </c>
      <c r="C126" s="117"/>
      <c r="D126" s="118"/>
      <c r="E126" s="118"/>
      <c r="F126" s="119"/>
      <c r="G126" s="117"/>
    </row>
    <row r="127" spans="2:7" ht="38.25" x14ac:dyDescent="0.2">
      <c r="B127" s="89" t="s">
        <v>766</v>
      </c>
      <c r="C127" s="90" t="s">
        <v>767</v>
      </c>
      <c r="D127" s="91" t="s">
        <v>575</v>
      </c>
      <c r="E127" s="115" t="s">
        <v>768</v>
      </c>
      <c r="F127" s="111">
        <v>33212</v>
      </c>
      <c r="G127" s="92" t="s">
        <v>612</v>
      </c>
    </row>
    <row r="128" spans="2:7" ht="25.5" x14ac:dyDescent="0.2">
      <c r="B128" s="93" t="s">
        <v>769</v>
      </c>
      <c r="C128" s="94" t="s">
        <v>770</v>
      </c>
      <c r="D128" s="95" t="s">
        <v>575</v>
      </c>
      <c r="E128" s="114" t="s">
        <v>768</v>
      </c>
      <c r="F128" s="110">
        <v>32645</v>
      </c>
      <c r="G128" s="96" t="s">
        <v>612</v>
      </c>
    </row>
    <row r="129" spans="2:7" ht="38.25" x14ac:dyDescent="0.2">
      <c r="B129" s="89" t="s">
        <v>771</v>
      </c>
      <c r="C129" s="90" t="s">
        <v>772</v>
      </c>
      <c r="D129" s="91" t="s">
        <v>575</v>
      </c>
      <c r="E129" s="115" t="s">
        <v>768</v>
      </c>
      <c r="F129" s="111">
        <v>32036</v>
      </c>
      <c r="G129" s="92" t="s">
        <v>612</v>
      </c>
    </row>
    <row r="130" spans="2:7" ht="25.5" x14ac:dyDescent="0.2">
      <c r="B130" s="93" t="s">
        <v>773</v>
      </c>
      <c r="C130" s="94" t="s">
        <v>774</v>
      </c>
      <c r="D130" s="95" t="s">
        <v>575</v>
      </c>
      <c r="E130" s="114" t="s">
        <v>768</v>
      </c>
      <c r="F130" s="110">
        <v>31372</v>
      </c>
      <c r="G130" s="96" t="s">
        <v>612</v>
      </c>
    </row>
    <row r="131" spans="2:7" ht="25.5" x14ac:dyDescent="0.2">
      <c r="B131" s="89" t="s">
        <v>775</v>
      </c>
      <c r="C131" s="90" t="s">
        <v>776</v>
      </c>
      <c r="D131" s="91" t="s">
        <v>575</v>
      </c>
      <c r="E131" s="115" t="s">
        <v>768</v>
      </c>
      <c r="F131" s="111">
        <v>31525</v>
      </c>
      <c r="G131" s="92" t="s">
        <v>612</v>
      </c>
    </row>
    <row r="132" spans="2:7" ht="38.25" x14ac:dyDescent="0.2">
      <c r="B132" s="93" t="s">
        <v>777</v>
      </c>
      <c r="C132" s="94" t="s">
        <v>778</v>
      </c>
      <c r="D132" s="95" t="s">
        <v>575</v>
      </c>
      <c r="E132" s="114" t="s">
        <v>779</v>
      </c>
      <c r="F132" s="110">
        <v>30258</v>
      </c>
      <c r="G132" s="96" t="s">
        <v>612</v>
      </c>
    </row>
    <row r="133" spans="2:7" ht="25.5" x14ac:dyDescent="0.2">
      <c r="B133" s="89" t="s">
        <v>780</v>
      </c>
      <c r="C133" s="90" t="s">
        <v>781</v>
      </c>
      <c r="D133" s="91" t="s">
        <v>575</v>
      </c>
      <c r="E133" s="115" t="s">
        <v>779</v>
      </c>
      <c r="F133" s="111">
        <v>30622</v>
      </c>
      <c r="G133" s="92" t="s">
        <v>612</v>
      </c>
    </row>
    <row r="134" spans="2:7" ht="45" customHeight="1" x14ac:dyDescent="0.2">
      <c r="B134" s="93" t="s">
        <v>782</v>
      </c>
      <c r="C134" s="94" t="s">
        <v>783</v>
      </c>
      <c r="D134" s="95" t="s">
        <v>575</v>
      </c>
      <c r="E134" s="114" t="s">
        <v>779</v>
      </c>
      <c r="F134" s="110">
        <v>32953</v>
      </c>
      <c r="G134" s="96" t="s">
        <v>612</v>
      </c>
    </row>
    <row r="135" spans="2:7" ht="25.5" x14ac:dyDescent="0.2">
      <c r="B135" s="89" t="s">
        <v>784</v>
      </c>
      <c r="C135" s="90" t="s">
        <v>785</v>
      </c>
      <c r="D135" s="91" t="s">
        <v>575</v>
      </c>
      <c r="E135" s="115" t="s">
        <v>779</v>
      </c>
      <c r="F135" s="111">
        <v>33471</v>
      </c>
      <c r="G135" s="92" t="s">
        <v>612</v>
      </c>
    </row>
    <row r="136" spans="2:7" ht="51" x14ac:dyDescent="0.2">
      <c r="B136" s="122" t="s">
        <v>786</v>
      </c>
      <c r="C136" s="123" t="s">
        <v>787</v>
      </c>
      <c r="D136" s="124" t="s">
        <v>575</v>
      </c>
      <c r="E136" s="125" t="s">
        <v>779</v>
      </c>
      <c r="F136" s="126">
        <v>33471</v>
      </c>
      <c r="G136" s="127" t="s">
        <v>612</v>
      </c>
    </row>
    <row r="137" spans="2:7" ht="38.25" x14ac:dyDescent="0.2">
      <c r="B137" s="89" t="s">
        <v>788</v>
      </c>
      <c r="C137" s="90" t="s">
        <v>789</v>
      </c>
      <c r="D137" s="91" t="s">
        <v>575</v>
      </c>
      <c r="E137" s="115" t="s">
        <v>779</v>
      </c>
      <c r="F137" s="111">
        <v>33618</v>
      </c>
      <c r="G137" s="92" t="s">
        <v>612</v>
      </c>
    </row>
    <row r="138" spans="2:7" ht="25.5" x14ac:dyDescent="0.2">
      <c r="B138" s="122" t="s">
        <v>790</v>
      </c>
      <c r="C138" s="123" t="s">
        <v>791</v>
      </c>
      <c r="D138" s="124" t="s">
        <v>575</v>
      </c>
      <c r="E138" s="125" t="s">
        <v>779</v>
      </c>
      <c r="F138" s="126">
        <v>33898</v>
      </c>
      <c r="G138" s="127" t="s">
        <v>612</v>
      </c>
    </row>
    <row r="139" spans="2:7" ht="25.5" x14ac:dyDescent="0.2">
      <c r="B139" s="89" t="s">
        <v>792</v>
      </c>
      <c r="C139" s="90" t="s">
        <v>793</v>
      </c>
      <c r="D139" s="91" t="s">
        <v>575</v>
      </c>
      <c r="E139" s="115" t="s">
        <v>779</v>
      </c>
      <c r="F139" s="111">
        <v>33898</v>
      </c>
      <c r="G139" s="92" t="s">
        <v>612</v>
      </c>
    </row>
    <row r="140" spans="2:7" ht="25.5" x14ac:dyDescent="0.2">
      <c r="B140" s="122" t="s">
        <v>794</v>
      </c>
      <c r="C140" s="123" t="s">
        <v>795</v>
      </c>
      <c r="D140" s="124" t="s">
        <v>575</v>
      </c>
      <c r="E140" s="125" t="s">
        <v>779</v>
      </c>
      <c r="F140" s="126">
        <v>33898</v>
      </c>
      <c r="G140" s="127" t="s">
        <v>612</v>
      </c>
    </row>
    <row r="141" spans="2:7" ht="45" customHeight="1" x14ac:dyDescent="0.2">
      <c r="B141" s="89" t="s">
        <v>796</v>
      </c>
      <c r="C141" s="90" t="s">
        <v>797</v>
      </c>
      <c r="D141" s="91" t="s">
        <v>575</v>
      </c>
      <c r="E141" s="115" t="s">
        <v>779</v>
      </c>
      <c r="F141" s="111">
        <v>34108</v>
      </c>
      <c r="G141" s="92" t="s">
        <v>612</v>
      </c>
    </row>
    <row r="142" spans="2:7" ht="25.5" x14ac:dyDescent="0.2">
      <c r="B142" s="122" t="s">
        <v>798</v>
      </c>
      <c r="C142" s="123" t="s">
        <v>799</v>
      </c>
      <c r="D142" s="124" t="s">
        <v>575</v>
      </c>
      <c r="E142" s="125" t="s">
        <v>779</v>
      </c>
      <c r="F142" s="126">
        <v>34234</v>
      </c>
      <c r="G142" s="127" t="s">
        <v>800</v>
      </c>
    </row>
    <row r="143" spans="2:7" ht="51" x14ac:dyDescent="0.2">
      <c r="B143" s="89" t="s">
        <v>801</v>
      </c>
      <c r="C143" s="90" t="s">
        <v>802</v>
      </c>
      <c r="D143" s="91" t="s">
        <v>575</v>
      </c>
      <c r="E143" s="115" t="s">
        <v>779</v>
      </c>
      <c r="F143" s="111">
        <v>34234</v>
      </c>
      <c r="G143" s="92" t="s">
        <v>803</v>
      </c>
    </row>
    <row r="144" spans="2:7" ht="25.5" x14ac:dyDescent="0.2">
      <c r="B144" s="122" t="s">
        <v>804</v>
      </c>
      <c r="C144" s="123" t="s">
        <v>805</v>
      </c>
      <c r="D144" s="124" t="s">
        <v>575</v>
      </c>
      <c r="E144" s="125" t="s">
        <v>779</v>
      </c>
      <c r="F144" s="126">
        <v>34234</v>
      </c>
      <c r="G144" s="127" t="s">
        <v>806</v>
      </c>
    </row>
    <row r="145" spans="2:7" ht="25.5" x14ac:dyDescent="0.2">
      <c r="B145" s="89" t="s">
        <v>807</v>
      </c>
      <c r="C145" s="90" t="s">
        <v>808</v>
      </c>
      <c r="D145" s="91" t="s">
        <v>575</v>
      </c>
      <c r="E145" s="115" t="s">
        <v>779</v>
      </c>
      <c r="F145" s="111">
        <v>34234</v>
      </c>
      <c r="G145" s="92" t="s">
        <v>809</v>
      </c>
    </row>
    <row r="146" spans="2:7" ht="38.25" x14ac:dyDescent="0.2">
      <c r="B146" s="122" t="s">
        <v>810</v>
      </c>
      <c r="C146" s="123" t="s">
        <v>811</v>
      </c>
      <c r="D146" s="124" t="s">
        <v>575</v>
      </c>
      <c r="E146" s="125" t="s">
        <v>779</v>
      </c>
      <c r="F146" s="126">
        <v>34234</v>
      </c>
      <c r="G146" s="127" t="s">
        <v>812</v>
      </c>
    </row>
    <row r="147" spans="2:7" ht="25.5" x14ac:dyDescent="0.2">
      <c r="B147" s="89" t="s">
        <v>813</v>
      </c>
      <c r="C147" s="90" t="s">
        <v>814</v>
      </c>
      <c r="D147" s="91" t="s">
        <v>575</v>
      </c>
      <c r="E147" s="115" t="s">
        <v>779</v>
      </c>
      <c r="F147" s="111">
        <v>36488</v>
      </c>
      <c r="G147" s="92" t="s">
        <v>815</v>
      </c>
    </row>
    <row r="148" spans="2:7" ht="25.5" x14ac:dyDescent="0.2">
      <c r="B148" s="122" t="s">
        <v>816</v>
      </c>
      <c r="C148" s="123" t="s">
        <v>817</v>
      </c>
      <c r="D148" s="124" t="s">
        <v>575</v>
      </c>
      <c r="E148" s="125" t="s">
        <v>779</v>
      </c>
      <c r="F148" s="126">
        <v>36488</v>
      </c>
      <c r="G148" s="127" t="s">
        <v>818</v>
      </c>
    </row>
    <row r="149" spans="2:7" ht="25.5" x14ac:dyDescent="0.2">
      <c r="B149" s="89" t="s">
        <v>819</v>
      </c>
      <c r="C149" s="90" t="s">
        <v>820</v>
      </c>
      <c r="D149" s="91" t="s">
        <v>575</v>
      </c>
      <c r="E149" s="115" t="s">
        <v>779</v>
      </c>
      <c r="F149" s="111">
        <v>36579</v>
      </c>
      <c r="G149" s="92" t="s">
        <v>821</v>
      </c>
    </row>
    <row r="150" spans="2:7" ht="25.5" x14ac:dyDescent="0.2">
      <c r="B150" s="122" t="s">
        <v>822</v>
      </c>
      <c r="C150" s="123" t="s">
        <v>823</v>
      </c>
      <c r="D150" s="124" t="s">
        <v>575</v>
      </c>
      <c r="E150" s="125" t="s">
        <v>779</v>
      </c>
      <c r="F150" s="126">
        <v>36875</v>
      </c>
      <c r="G150" s="127" t="s">
        <v>824</v>
      </c>
    </row>
    <row r="151" spans="2:7" ht="25.5" x14ac:dyDescent="0.2">
      <c r="B151" s="89" t="s">
        <v>825</v>
      </c>
      <c r="C151" s="90" t="s">
        <v>826</v>
      </c>
      <c r="D151" s="91" t="s">
        <v>575</v>
      </c>
      <c r="E151" s="115" t="s">
        <v>779</v>
      </c>
      <c r="F151" s="111">
        <v>36875</v>
      </c>
      <c r="G151" s="92" t="s">
        <v>827</v>
      </c>
    </row>
    <row r="152" spans="2:7" ht="25.5" x14ac:dyDescent="0.2">
      <c r="B152" s="122" t="s">
        <v>828</v>
      </c>
      <c r="C152" s="123" t="s">
        <v>829</v>
      </c>
      <c r="D152" s="124" t="s">
        <v>575</v>
      </c>
      <c r="E152" s="125" t="s">
        <v>779</v>
      </c>
      <c r="F152" s="126">
        <v>37160</v>
      </c>
      <c r="G152" s="127" t="s">
        <v>830</v>
      </c>
    </row>
    <row r="153" spans="2:7" ht="25.5" x14ac:dyDescent="0.2">
      <c r="B153" s="89" t="s">
        <v>831</v>
      </c>
      <c r="C153" s="90" t="s">
        <v>832</v>
      </c>
      <c r="D153" s="91" t="s">
        <v>575</v>
      </c>
      <c r="E153" s="115" t="s">
        <v>833</v>
      </c>
      <c r="F153" s="111">
        <v>33695</v>
      </c>
      <c r="G153" s="92" t="s">
        <v>612</v>
      </c>
    </row>
    <row r="154" spans="2:7" ht="38.25" x14ac:dyDescent="0.2">
      <c r="B154" s="122" t="s">
        <v>834</v>
      </c>
      <c r="C154" s="123" t="s">
        <v>835</v>
      </c>
      <c r="D154" s="124" t="s">
        <v>575</v>
      </c>
      <c r="E154" s="125" t="s">
        <v>833</v>
      </c>
      <c r="F154" s="126">
        <v>33695</v>
      </c>
      <c r="G154" s="127" t="s">
        <v>612</v>
      </c>
    </row>
    <row r="155" spans="2:7" ht="25.5" x14ac:dyDescent="0.2">
      <c r="B155" s="89" t="s">
        <v>836</v>
      </c>
      <c r="C155" s="90" t="s">
        <v>837</v>
      </c>
      <c r="D155" s="91" t="s">
        <v>575</v>
      </c>
      <c r="E155" s="115" t="s">
        <v>833</v>
      </c>
      <c r="F155" s="111">
        <v>33695</v>
      </c>
      <c r="G155" s="92" t="s">
        <v>612</v>
      </c>
    </row>
    <row r="156" spans="2:7" ht="38.25" x14ac:dyDescent="0.2">
      <c r="B156" s="122" t="s">
        <v>838</v>
      </c>
      <c r="C156" s="123" t="s">
        <v>839</v>
      </c>
      <c r="D156" s="124" t="s">
        <v>575</v>
      </c>
      <c r="E156" s="125" t="s">
        <v>833</v>
      </c>
      <c r="F156" s="126">
        <v>33527</v>
      </c>
      <c r="G156" s="127" t="s">
        <v>612</v>
      </c>
    </row>
    <row r="157" spans="2:7" ht="25.5" x14ac:dyDescent="0.2">
      <c r="B157" s="89" t="s">
        <v>840</v>
      </c>
      <c r="C157" s="90" t="s">
        <v>841</v>
      </c>
      <c r="D157" s="91" t="s">
        <v>575</v>
      </c>
      <c r="E157" s="115" t="s">
        <v>833</v>
      </c>
      <c r="F157" s="111">
        <v>33499</v>
      </c>
      <c r="G157" s="92" t="s">
        <v>612</v>
      </c>
    </row>
    <row r="158" spans="2:7" ht="25.5" x14ac:dyDescent="0.2">
      <c r="B158" s="122" t="s">
        <v>842</v>
      </c>
      <c r="C158" s="123" t="s">
        <v>843</v>
      </c>
      <c r="D158" s="124" t="s">
        <v>575</v>
      </c>
      <c r="E158" s="125" t="s">
        <v>833</v>
      </c>
      <c r="F158" s="126">
        <v>29187</v>
      </c>
      <c r="G158" s="127" t="s">
        <v>612</v>
      </c>
    </row>
    <row r="159" spans="2:7" ht="25.5" x14ac:dyDescent="0.2">
      <c r="B159" s="89" t="s">
        <v>844</v>
      </c>
      <c r="C159" s="90" t="s">
        <v>845</v>
      </c>
      <c r="D159" s="91" t="s">
        <v>502</v>
      </c>
      <c r="E159" s="115" t="s">
        <v>846</v>
      </c>
      <c r="F159" s="111">
        <v>36511</v>
      </c>
      <c r="G159" s="92" t="s">
        <v>612</v>
      </c>
    </row>
    <row r="160" spans="2:7" ht="38.25" x14ac:dyDescent="0.2">
      <c r="B160" s="122" t="s">
        <v>847</v>
      </c>
      <c r="C160" s="123" t="s">
        <v>183</v>
      </c>
      <c r="D160" s="124" t="s">
        <v>500</v>
      </c>
      <c r="E160" s="125" t="s">
        <v>846</v>
      </c>
      <c r="F160" s="126">
        <v>35725</v>
      </c>
      <c r="G160" s="127" t="s">
        <v>612</v>
      </c>
    </row>
    <row r="161" spans="2:7" ht="51" x14ac:dyDescent="0.2">
      <c r="B161" s="89" t="s">
        <v>848</v>
      </c>
      <c r="C161" s="90" t="s">
        <v>849</v>
      </c>
      <c r="D161" s="91" t="s">
        <v>575</v>
      </c>
      <c r="E161" s="115" t="s">
        <v>850</v>
      </c>
      <c r="F161" s="111">
        <v>34108</v>
      </c>
      <c r="G161" s="92" t="s">
        <v>612</v>
      </c>
    </row>
    <row r="162" spans="2:7" ht="51" x14ac:dyDescent="0.2">
      <c r="B162" s="122" t="s">
        <v>851</v>
      </c>
      <c r="C162" s="123" t="s">
        <v>852</v>
      </c>
      <c r="D162" s="124" t="s">
        <v>575</v>
      </c>
      <c r="E162" s="125" t="s">
        <v>850</v>
      </c>
      <c r="F162" s="126">
        <v>33898</v>
      </c>
      <c r="G162" s="127" t="s">
        <v>612</v>
      </c>
    </row>
    <row r="163" spans="2:7" ht="25.5" x14ac:dyDescent="0.2">
      <c r="B163" s="89" t="s">
        <v>853</v>
      </c>
      <c r="C163" s="90" t="s">
        <v>854</v>
      </c>
      <c r="D163" s="91" t="s">
        <v>575</v>
      </c>
      <c r="E163" s="115" t="s">
        <v>855</v>
      </c>
      <c r="F163" s="111">
        <v>36124</v>
      </c>
      <c r="G163" s="92" t="s">
        <v>612</v>
      </c>
    </row>
    <row r="164" spans="2:7" ht="25.5" x14ac:dyDescent="0.2">
      <c r="B164" s="122" t="s">
        <v>856</v>
      </c>
      <c r="C164" s="123" t="s">
        <v>857</v>
      </c>
      <c r="D164" s="124" t="s">
        <v>575</v>
      </c>
      <c r="E164" s="125" t="s">
        <v>858</v>
      </c>
      <c r="F164" s="126">
        <v>33898</v>
      </c>
      <c r="G164" s="127" t="s">
        <v>612</v>
      </c>
    </row>
    <row r="165" spans="2:7" ht="51" x14ac:dyDescent="0.2">
      <c r="B165" s="89" t="s">
        <v>859</v>
      </c>
      <c r="C165" s="90" t="s">
        <v>860</v>
      </c>
      <c r="D165" s="91" t="s">
        <v>575</v>
      </c>
      <c r="E165" s="115" t="s">
        <v>858</v>
      </c>
      <c r="F165" s="111">
        <v>33345</v>
      </c>
      <c r="G165" s="92" t="s">
        <v>612</v>
      </c>
    </row>
    <row r="166" spans="2:7" ht="38.25" x14ac:dyDescent="0.2">
      <c r="B166" s="122" t="s">
        <v>861</v>
      </c>
      <c r="C166" s="123" t="s">
        <v>862</v>
      </c>
      <c r="D166" s="124" t="s">
        <v>575</v>
      </c>
      <c r="E166" s="125" t="s">
        <v>863</v>
      </c>
      <c r="F166" s="126">
        <v>33009</v>
      </c>
      <c r="G166" s="127" t="s">
        <v>612</v>
      </c>
    </row>
    <row r="167" spans="2:7" x14ac:dyDescent="0.2">
      <c r="B167" s="116" t="s">
        <v>864</v>
      </c>
      <c r="C167" s="117"/>
      <c r="D167" s="118"/>
      <c r="E167" s="118"/>
      <c r="F167" s="119"/>
      <c r="G167" s="117"/>
    </row>
    <row r="168" spans="2:7" ht="51" x14ac:dyDescent="0.2">
      <c r="B168" s="128" t="s">
        <v>865</v>
      </c>
      <c r="C168" s="90" t="s">
        <v>866</v>
      </c>
      <c r="D168" s="91" t="s">
        <v>575</v>
      </c>
      <c r="E168" s="115" t="s">
        <v>867</v>
      </c>
      <c r="F168" s="111">
        <v>36875</v>
      </c>
      <c r="G168" s="92" t="s">
        <v>868</v>
      </c>
    </row>
    <row r="169" spans="2:7" x14ac:dyDescent="0.2">
      <c r="B169" s="116" t="s">
        <v>548</v>
      </c>
      <c r="C169" s="117"/>
      <c r="D169" s="118"/>
      <c r="E169" s="118"/>
      <c r="F169" s="119"/>
      <c r="G169" s="117"/>
    </row>
    <row r="170" spans="2:7" ht="25.5" x14ac:dyDescent="0.2">
      <c r="B170" s="89" t="s">
        <v>869</v>
      </c>
      <c r="C170" s="90" t="s">
        <v>870</v>
      </c>
      <c r="D170" s="91" t="s">
        <v>575</v>
      </c>
      <c r="E170" s="115" t="s">
        <v>871</v>
      </c>
      <c r="F170" s="111">
        <v>35606</v>
      </c>
      <c r="G170" s="92" t="s">
        <v>612</v>
      </c>
    </row>
    <row r="171" spans="2:7" ht="38.25" x14ac:dyDescent="0.2">
      <c r="B171" s="93" t="s">
        <v>872</v>
      </c>
      <c r="C171" s="94" t="s">
        <v>873</v>
      </c>
      <c r="D171" s="95" t="s">
        <v>575</v>
      </c>
      <c r="E171" s="114" t="s">
        <v>871</v>
      </c>
      <c r="F171" s="110">
        <v>35606</v>
      </c>
      <c r="G171" s="96" t="s">
        <v>612</v>
      </c>
    </row>
    <row r="172" spans="2:7" ht="30" customHeight="1" x14ac:dyDescent="0.2">
      <c r="B172" s="89" t="s">
        <v>874</v>
      </c>
      <c r="C172" s="90" t="s">
        <v>875</v>
      </c>
      <c r="D172" s="91" t="s">
        <v>575</v>
      </c>
      <c r="E172" s="115" t="s">
        <v>871</v>
      </c>
      <c r="F172" s="111">
        <v>35690</v>
      </c>
      <c r="G172" s="92" t="s">
        <v>876</v>
      </c>
    </row>
    <row r="173" spans="2:7" ht="25.5" x14ac:dyDescent="0.2">
      <c r="B173" s="93" t="s">
        <v>877</v>
      </c>
      <c r="C173" s="94" t="s">
        <v>878</v>
      </c>
      <c r="D173" s="95" t="s">
        <v>575</v>
      </c>
      <c r="E173" s="114" t="s">
        <v>871</v>
      </c>
      <c r="F173" s="110">
        <v>35690</v>
      </c>
      <c r="G173" s="96" t="s">
        <v>879</v>
      </c>
    </row>
    <row r="174" spans="2:7" ht="25.5" x14ac:dyDescent="0.2">
      <c r="B174" s="89" t="s">
        <v>880</v>
      </c>
      <c r="C174" s="90" t="s">
        <v>881</v>
      </c>
      <c r="D174" s="91" t="s">
        <v>575</v>
      </c>
      <c r="E174" s="115" t="s">
        <v>871</v>
      </c>
      <c r="F174" s="111">
        <v>35690</v>
      </c>
      <c r="G174" s="92" t="s">
        <v>882</v>
      </c>
    </row>
    <row r="175" spans="2:7" x14ac:dyDescent="0.2">
      <c r="B175" s="93" t="s">
        <v>883</v>
      </c>
      <c r="C175" s="94" t="s">
        <v>884</v>
      </c>
      <c r="D175" s="95" t="s">
        <v>575</v>
      </c>
      <c r="E175" s="114" t="s">
        <v>871</v>
      </c>
      <c r="F175" s="110">
        <v>35690</v>
      </c>
      <c r="G175" s="96" t="s">
        <v>612</v>
      </c>
    </row>
    <row r="176" spans="2:7" ht="25.5" x14ac:dyDescent="0.2">
      <c r="B176" s="89" t="s">
        <v>885</v>
      </c>
      <c r="C176" s="90" t="s">
        <v>886</v>
      </c>
      <c r="D176" s="91" t="s">
        <v>575</v>
      </c>
      <c r="E176" s="115" t="s">
        <v>871</v>
      </c>
      <c r="F176" s="111">
        <v>35725</v>
      </c>
      <c r="G176" s="92" t="s">
        <v>887</v>
      </c>
    </row>
    <row r="177" spans="2:7" ht="25.5" x14ac:dyDescent="0.2">
      <c r="B177" s="93" t="s">
        <v>888</v>
      </c>
      <c r="C177" s="94" t="s">
        <v>889</v>
      </c>
      <c r="D177" s="95" t="s">
        <v>575</v>
      </c>
      <c r="E177" s="114" t="s">
        <v>871</v>
      </c>
      <c r="F177" s="110">
        <v>36369</v>
      </c>
      <c r="G177" s="96" t="s">
        <v>612</v>
      </c>
    </row>
    <row r="178" spans="2:7" ht="38.25" x14ac:dyDescent="0.2">
      <c r="B178" s="89" t="s">
        <v>890</v>
      </c>
      <c r="C178" s="90" t="s">
        <v>891</v>
      </c>
      <c r="D178" s="91" t="s">
        <v>575</v>
      </c>
      <c r="E178" s="115" t="s">
        <v>871</v>
      </c>
      <c r="F178" s="111">
        <v>36488</v>
      </c>
      <c r="G178" s="92" t="s">
        <v>612</v>
      </c>
    </row>
    <row r="179" spans="2:7" ht="25.5" x14ac:dyDescent="0.2">
      <c r="B179" s="93" t="s">
        <v>892</v>
      </c>
      <c r="C179" s="94" t="s">
        <v>893</v>
      </c>
      <c r="D179" s="95" t="s">
        <v>575</v>
      </c>
      <c r="E179" s="114" t="s">
        <v>871</v>
      </c>
      <c r="F179" s="110">
        <v>37132</v>
      </c>
      <c r="G179" s="96" t="s">
        <v>612</v>
      </c>
    </row>
    <row r="180" spans="2:7" ht="25.5" x14ac:dyDescent="0.2">
      <c r="B180" s="89" t="s">
        <v>894</v>
      </c>
      <c r="C180" s="90" t="s">
        <v>895</v>
      </c>
      <c r="D180" s="91" t="s">
        <v>575</v>
      </c>
      <c r="E180" s="115" t="s">
        <v>871</v>
      </c>
      <c r="F180" s="111">
        <v>37132</v>
      </c>
      <c r="G180" s="92" t="s">
        <v>612</v>
      </c>
    </row>
    <row r="181" spans="2:7" ht="25.5" x14ac:dyDescent="0.2">
      <c r="B181" s="93" t="s">
        <v>896</v>
      </c>
      <c r="C181" s="94" t="s">
        <v>897</v>
      </c>
      <c r="D181" s="95" t="s">
        <v>575</v>
      </c>
      <c r="E181" s="114" t="s">
        <v>898</v>
      </c>
      <c r="F181" s="110">
        <v>32323</v>
      </c>
      <c r="G181" s="96" t="s">
        <v>612</v>
      </c>
    </row>
    <row r="182" spans="2:7" ht="38.25" x14ac:dyDescent="0.2">
      <c r="B182" s="89" t="s">
        <v>899</v>
      </c>
      <c r="C182" s="90" t="s">
        <v>900</v>
      </c>
      <c r="D182" s="91" t="s">
        <v>575</v>
      </c>
      <c r="E182" s="115" t="s">
        <v>898</v>
      </c>
      <c r="F182" s="111">
        <v>31336</v>
      </c>
      <c r="G182" s="92" t="s">
        <v>612</v>
      </c>
    </row>
    <row r="183" spans="2:7" ht="25.5" x14ac:dyDescent="0.2">
      <c r="B183" s="122" t="s">
        <v>901</v>
      </c>
      <c r="C183" s="123" t="s">
        <v>902</v>
      </c>
      <c r="D183" s="124" t="s">
        <v>500</v>
      </c>
      <c r="E183" s="125" t="s">
        <v>898</v>
      </c>
      <c r="F183" s="126">
        <v>31735</v>
      </c>
      <c r="G183" s="127" t="s">
        <v>612</v>
      </c>
    </row>
    <row r="184" spans="2:7" ht="25.5" x14ac:dyDescent="0.2">
      <c r="B184" s="89" t="s">
        <v>903</v>
      </c>
      <c r="C184" s="90" t="s">
        <v>904</v>
      </c>
      <c r="D184" s="91" t="s">
        <v>575</v>
      </c>
      <c r="E184" s="115" t="s">
        <v>905</v>
      </c>
      <c r="F184" s="111">
        <v>36124</v>
      </c>
      <c r="G184" s="92" t="s">
        <v>906</v>
      </c>
    </row>
    <row r="185" spans="2:7" ht="25.5" x14ac:dyDescent="0.2">
      <c r="B185" s="122" t="s">
        <v>907</v>
      </c>
      <c r="C185" s="123" t="s">
        <v>908</v>
      </c>
      <c r="D185" s="124" t="s">
        <v>575</v>
      </c>
      <c r="E185" s="125" t="s">
        <v>909</v>
      </c>
      <c r="F185" s="126">
        <v>36488</v>
      </c>
      <c r="G185" s="127" t="s">
        <v>612</v>
      </c>
    </row>
    <row r="186" spans="2:7" ht="25.5" x14ac:dyDescent="0.2">
      <c r="B186" s="89" t="s">
        <v>910</v>
      </c>
      <c r="C186" s="90" t="s">
        <v>911</v>
      </c>
      <c r="D186" s="91" t="s">
        <v>575</v>
      </c>
      <c r="E186" s="115" t="s">
        <v>912</v>
      </c>
      <c r="F186" s="111">
        <v>35781</v>
      </c>
      <c r="G186" s="92" t="s">
        <v>612</v>
      </c>
    </row>
    <row r="187" spans="2:7" ht="25.5" x14ac:dyDescent="0.2">
      <c r="B187" s="93" t="s">
        <v>913</v>
      </c>
      <c r="C187" s="94" t="s">
        <v>914</v>
      </c>
      <c r="D187" s="95" t="s">
        <v>575</v>
      </c>
      <c r="E187" s="114" t="s">
        <v>915</v>
      </c>
      <c r="F187" s="110">
        <v>36488</v>
      </c>
      <c r="G187" s="96" t="s">
        <v>612</v>
      </c>
    </row>
    <row r="188" spans="2:7" x14ac:dyDescent="0.2">
      <c r="B188" s="116" t="s">
        <v>549</v>
      </c>
      <c r="C188" s="117"/>
      <c r="D188" s="118"/>
      <c r="E188" s="118"/>
      <c r="F188" s="119"/>
      <c r="G188" s="117"/>
    </row>
    <row r="189" spans="2:7" ht="25.5" x14ac:dyDescent="0.2">
      <c r="B189" s="89" t="s">
        <v>916</v>
      </c>
      <c r="C189" s="90" t="s">
        <v>917</v>
      </c>
      <c r="D189" s="91" t="s">
        <v>575</v>
      </c>
      <c r="E189" s="115" t="s">
        <v>918</v>
      </c>
      <c r="F189" s="111">
        <v>33212</v>
      </c>
      <c r="G189" s="92" t="s">
        <v>612</v>
      </c>
    </row>
    <row r="190" spans="2:7" ht="25.5" x14ac:dyDescent="0.2">
      <c r="B190" s="93" t="s">
        <v>919</v>
      </c>
      <c r="C190" s="94" t="s">
        <v>920</v>
      </c>
      <c r="D190" s="95" t="s">
        <v>575</v>
      </c>
      <c r="E190" s="114" t="s">
        <v>918</v>
      </c>
      <c r="F190" s="110">
        <v>31700</v>
      </c>
      <c r="G190" s="96" t="s">
        <v>612</v>
      </c>
    </row>
    <row r="191" spans="2:7" ht="25.5" x14ac:dyDescent="0.2">
      <c r="B191" s="89" t="s">
        <v>921</v>
      </c>
      <c r="C191" s="90" t="s">
        <v>922</v>
      </c>
      <c r="D191" s="91" t="s">
        <v>575</v>
      </c>
      <c r="E191" s="115" t="s">
        <v>918</v>
      </c>
      <c r="F191" s="111">
        <v>31700</v>
      </c>
      <c r="G191" s="92" t="s">
        <v>612</v>
      </c>
    </row>
    <row r="192" spans="2:7" ht="25.5" x14ac:dyDescent="0.2">
      <c r="B192" s="93" t="s">
        <v>923</v>
      </c>
      <c r="C192" s="94" t="s">
        <v>924</v>
      </c>
      <c r="D192" s="95" t="s">
        <v>575</v>
      </c>
      <c r="E192" s="114" t="s">
        <v>925</v>
      </c>
      <c r="F192" s="110">
        <v>33212</v>
      </c>
      <c r="G192" s="96" t="s">
        <v>612</v>
      </c>
    </row>
    <row r="193" spans="2:7" ht="25.5" x14ac:dyDescent="0.2">
      <c r="B193" s="89" t="s">
        <v>926</v>
      </c>
      <c r="C193" s="90" t="s">
        <v>927</v>
      </c>
      <c r="D193" s="91" t="s">
        <v>575</v>
      </c>
      <c r="E193" s="115" t="s">
        <v>928</v>
      </c>
      <c r="F193" s="111">
        <v>30580</v>
      </c>
      <c r="G193" s="92" t="s">
        <v>612</v>
      </c>
    </row>
    <row r="194" spans="2:7" ht="25.5" x14ac:dyDescent="0.2">
      <c r="B194" s="93" t="s">
        <v>929</v>
      </c>
      <c r="C194" s="94" t="s">
        <v>930</v>
      </c>
      <c r="D194" s="95" t="s">
        <v>575</v>
      </c>
      <c r="E194" s="114" t="s">
        <v>931</v>
      </c>
      <c r="F194" s="110">
        <v>33499</v>
      </c>
      <c r="G194" s="96" t="s">
        <v>612</v>
      </c>
    </row>
    <row r="195" spans="2:7" ht="25.5" x14ac:dyDescent="0.2">
      <c r="B195" s="89" t="s">
        <v>932</v>
      </c>
      <c r="C195" s="90" t="s">
        <v>933</v>
      </c>
      <c r="D195" s="91" t="s">
        <v>575</v>
      </c>
      <c r="E195" s="115" t="s">
        <v>931</v>
      </c>
      <c r="F195" s="111">
        <v>32967</v>
      </c>
      <c r="G195" s="92" t="s">
        <v>612</v>
      </c>
    </row>
    <row r="196" spans="2:7" ht="25.5" x14ac:dyDescent="0.2">
      <c r="B196" s="93" t="s">
        <v>934</v>
      </c>
      <c r="C196" s="94" t="s">
        <v>935</v>
      </c>
      <c r="D196" s="95" t="s">
        <v>575</v>
      </c>
      <c r="E196" s="114" t="s">
        <v>931</v>
      </c>
      <c r="F196" s="110">
        <v>29439</v>
      </c>
      <c r="G196" s="96" t="s">
        <v>612</v>
      </c>
    </row>
    <row r="197" spans="2:7" ht="38.25" x14ac:dyDescent="0.2">
      <c r="B197" s="89" t="s">
        <v>936</v>
      </c>
      <c r="C197" s="90" t="s">
        <v>937</v>
      </c>
      <c r="D197" s="91" t="s">
        <v>575</v>
      </c>
      <c r="E197" s="115" t="s">
        <v>938</v>
      </c>
      <c r="F197" s="111">
        <v>33471</v>
      </c>
      <c r="G197" s="92" t="s">
        <v>612</v>
      </c>
    </row>
    <row r="198" spans="2:7" ht="25.5" x14ac:dyDescent="0.2">
      <c r="B198" s="93" t="s">
        <v>939</v>
      </c>
      <c r="C198" s="94" t="s">
        <v>940</v>
      </c>
      <c r="D198" s="95" t="s">
        <v>500</v>
      </c>
      <c r="E198" s="114" t="s">
        <v>938</v>
      </c>
      <c r="F198" s="110">
        <v>32967</v>
      </c>
      <c r="G198" s="96" t="s">
        <v>612</v>
      </c>
    </row>
    <row r="199" spans="2:7" ht="25.5" x14ac:dyDescent="0.2">
      <c r="B199" s="89" t="s">
        <v>941</v>
      </c>
      <c r="C199" s="90" t="s">
        <v>942</v>
      </c>
      <c r="D199" s="91" t="s">
        <v>575</v>
      </c>
      <c r="E199" s="115" t="s">
        <v>943</v>
      </c>
      <c r="F199" s="111">
        <v>31700</v>
      </c>
      <c r="G199" s="92" t="s">
        <v>612</v>
      </c>
    </row>
    <row r="200" spans="2:7" ht="38.25" x14ac:dyDescent="0.2">
      <c r="B200" s="93" t="s">
        <v>944</v>
      </c>
      <c r="C200" s="94" t="s">
        <v>945</v>
      </c>
      <c r="D200" s="95" t="s">
        <v>575</v>
      </c>
      <c r="E200" s="114" t="s">
        <v>946</v>
      </c>
      <c r="F200" s="110">
        <v>31476</v>
      </c>
      <c r="G200" s="96" t="s">
        <v>612</v>
      </c>
    </row>
    <row r="201" spans="2:7" ht="38.25" x14ac:dyDescent="0.2">
      <c r="B201" s="89" t="s">
        <v>947</v>
      </c>
      <c r="C201" s="90" t="s">
        <v>948</v>
      </c>
      <c r="D201" s="91" t="s">
        <v>575</v>
      </c>
      <c r="E201" s="115" t="s">
        <v>946</v>
      </c>
      <c r="F201" s="111">
        <v>30909</v>
      </c>
      <c r="G201" s="92" t="s">
        <v>612</v>
      </c>
    </row>
    <row r="202" spans="2:7" ht="25.5" x14ac:dyDescent="0.2">
      <c r="B202" s="93" t="s">
        <v>949</v>
      </c>
      <c r="C202" s="94" t="s">
        <v>950</v>
      </c>
      <c r="D202" s="95" t="s">
        <v>575</v>
      </c>
      <c r="E202" s="114" t="s">
        <v>946</v>
      </c>
      <c r="F202" s="110">
        <v>29817</v>
      </c>
      <c r="G202" s="96" t="s">
        <v>612</v>
      </c>
    </row>
    <row r="203" spans="2:7" ht="25.5" x14ac:dyDescent="0.2">
      <c r="B203" s="89" t="s">
        <v>951</v>
      </c>
      <c r="C203" s="90" t="s">
        <v>952</v>
      </c>
      <c r="D203" s="91" t="s">
        <v>575</v>
      </c>
      <c r="E203" s="115" t="s">
        <v>946</v>
      </c>
      <c r="F203" s="111">
        <v>29530</v>
      </c>
      <c r="G203" s="92" t="s">
        <v>612</v>
      </c>
    </row>
    <row r="204" spans="2:7" ht="38.25" x14ac:dyDescent="0.2">
      <c r="B204" s="93" t="s">
        <v>953</v>
      </c>
      <c r="C204" s="94" t="s">
        <v>954</v>
      </c>
      <c r="D204" s="95" t="s">
        <v>575</v>
      </c>
      <c r="E204" s="114" t="s">
        <v>955</v>
      </c>
      <c r="F204" s="110">
        <v>32708</v>
      </c>
      <c r="G204" s="96" t="s">
        <v>612</v>
      </c>
    </row>
    <row r="205" spans="2:7" x14ac:dyDescent="0.2">
      <c r="B205" s="116" t="s">
        <v>550</v>
      </c>
      <c r="C205" s="117"/>
      <c r="D205" s="118"/>
      <c r="E205" s="118"/>
      <c r="F205" s="119"/>
      <c r="G205" s="117"/>
    </row>
    <row r="206" spans="2:7" ht="25.5" x14ac:dyDescent="0.2">
      <c r="B206" s="89" t="s">
        <v>956</v>
      </c>
      <c r="C206" s="90" t="s">
        <v>957</v>
      </c>
      <c r="D206" s="91" t="s">
        <v>500</v>
      </c>
      <c r="E206" s="115" t="s">
        <v>958</v>
      </c>
      <c r="F206" s="111">
        <v>36124</v>
      </c>
      <c r="G206" s="92" t="s">
        <v>959</v>
      </c>
    </row>
    <row r="207" spans="2:7" ht="38.25" x14ac:dyDescent="0.2">
      <c r="B207" s="93" t="s">
        <v>960</v>
      </c>
      <c r="C207" s="94" t="s">
        <v>961</v>
      </c>
      <c r="D207" s="95" t="s">
        <v>575</v>
      </c>
      <c r="E207" s="114" t="s">
        <v>962</v>
      </c>
      <c r="F207" s="110">
        <v>33527</v>
      </c>
      <c r="G207" s="96" t="s">
        <v>612</v>
      </c>
    </row>
    <row r="208" spans="2:7" ht="25.5" x14ac:dyDescent="0.2">
      <c r="B208" s="89" t="s">
        <v>963</v>
      </c>
      <c r="C208" s="90" t="s">
        <v>964</v>
      </c>
      <c r="D208" s="91" t="s">
        <v>575</v>
      </c>
      <c r="E208" s="115" t="s">
        <v>962</v>
      </c>
      <c r="F208" s="111">
        <v>33562</v>
      </c>
      <c r="G208" s="92" t="s">
        <v>612</v>
      </c>
    </row>
    <row r="209" spans="2:7" ht="25.5" x14ac:dyDescent="0.2">
      <c r="B209" s="93" t="s">
        <v>965</v>
      </c>
      <c r="C209" s="94" t="s">
        <v>966</v>
      </c>
      <c r="D209" s="95" t="s">
        <v>575</v>
      </c>
      <c r="E209" s="114" t="s">
        <v>962</v>
      </c>
      <c r="F209" s="110">
        <v>33772</v>
      </c>
      <c r="G209" s="96" t="s">
        <v>612</v>
      </c>
    </row>
    <row r="210" spans="2:7" ht="25.5" x14ac:dyDescent="0.2">
      <c r="B210" s="89" t="s">
        <v>967</v>
      </c>
      <c r="C210" s="90" t="s">
        <v>968</v>
      </c>
      <c r="D210" s="91" t="s">
        <v>575</v>
      </c>
      <c r="E210" s="115" t="s">
        <v>962</v>
      </c>
      <c r="F210" s="111">
        <v>33807</v>
      </c>
      <c r="G210" s="92" t="s">
        <v>612</v>
      </c>
    </row>
    <row r="211" spans="2:7" ht="45" customHeight="1" x14ac:dyDescent="0.2">
      <c r="B211" s="93" t="s">
        <v>969</v>
      </c>
      <c r="C211" s="94" t="s">
        <v>970</v>
      </c>
      <c r="D211" s="95" t="s">
        <v>575</v>
      </c>
      <c r="E211" s="114" t="s">
        <v>962</v>
      </c>
      <c r="F211" s="110">
        <v>33835</v>
      </c>
      <c r="G211" s="96" t="s">
        <v>612</v>
      </c>
    </row>
    <row r="212" spans="2:7" ht="25.5" x14ac:dyDescent="0.2">
      <c r="B212" s="89" t="s">
        <v>971</v>
      </c>
      <c r="C212" s="90" t="s">
        <v>972</v>
      </c>
      <c r="D212" s="91" t="s">
        <v>575</v>
      </c>
      <c r="E212" s="115" t="s">
        <v>962</v>
      </c>
      <c r="F212" s="111">
        <v>34108</v>
      </c>
      <c r="G212" s="92" t="s">
        <v>612</v>
      </c>
    </row>
    <row r="213" spans="2:7" ht="25.5" x14ac:dyDescent="0.2">
      <c r="B213" s="93" t="s">
        <v>973</v>
      </c>
      <c r="C213" s="94" t="s">
        <v>974</v>
      </c>
      <c r="D213" s="95" t="s">
        <v>500</v>
      </c>
      <c r="E213" s="114" t="s">
        <v>962</v>
      </c>
      <c r="F213" s="110">
        <v>36124</v>
      </c>
      <c r="G213" s="96" t="s">
        <v>975</v>
      </c>
    </row>
    <row r="214" spans="2:7" ht="25.5" x14ac:dyDescent="0.2">
      <c r="B214" s="89" t="s">
        <v>976</v>
      </c>
      <c r="C214" s="90" t="s">
        <v>977</v>
      </c>
      <c r="D214" s="91" t="s">
        <v>575</v>
      </c>
      <c r="E214" s="115" t="s">
        <v>978</v>
      </c>
      <c r="F214" s="111">
        <v>35032</v>
      </c>
      <c r="G214" s="92" t="s">
        <v>979</v>
      </c>
    </row>
    <row r="215" spans="2:7" ht="25.5" x14ac:dyDescent="0.2">
      <c r="B215" s="93" t="s">
        <v>980</v>
      </c>
      <c r="C215" s="94" t="s">
        <v>981</v>
      </c>
      <c r="D215" s="95" t="s">
        <v>500</v>
      </c>
      <c r="E215" s="114" t="s">
        <v>978</v>
      </c>
      <c r="F215" s="110">
        <v>35606</v>
      </c>
      <c r="G215" s="96" t="s">
        <v>982</v>
      </c>
    </row>
    <row r="216" spans="2:7" ht="25.5" x14ac:dyDescent="0.2">
      <c r="B216" s="89" t="s">
        <v>983</v>
      </c>
      <c r="C216" s="90" t="s">
        <v>984</v>
      </c>
      <c r="D216" s="91" t="s">
        <v>502</v>
      </c>
      <c r="E216" s="115" t="s">
        <v>978</v>
      </c>
      <c r="F216" s="111">
        <v>35760</v>
      </c>
      <c r="G216" s="92" t="s">
        <v>985</v>
      </c>
    </row>
    <row r="217" spans="2:7" x14ac:dyDescent="0.2">
      <c r="B217" s="116" t="s">
        <v>551</v>
      </c>
      <c r="C217" s="117"/>
      <c r="D217" s="118"/>
      <c r="E217" s="118"/>
      <c r="F217" s="119"/>
      <c r="G217" s="117"/>
    </row>
    <row r="218" spans="2:7" ht="20.100000000000001" customHeight="1" x14ac:dyDescent="0.2">
      <c r="B218" s="93" t="s">
        <v>986</v>
      </c>
      <c r="C218" s="94" t="s">
        <v>987</v>
      </c>
      <c r="D218" s="95" t="s">
        <v>575</v>
      </c>
      <c r="E218" s="114" t="s">
        <v>988</v>
      </c>
      <c r="F218" s="110">
        <v>25171</v>
      </c>
      <c r="G218" s="96" t="s">
        <v>612</v>
      </c>
    </row>
    <row r="219" spans="2:7" x14ac:dyDescent="0.2">
      <c r="B219" s="116" t="s">
        <v>552</v>
      </c>
      <c r="C219" s="117"/>
      <c r="D219" s="118"/>
      <c r="E219" s="118"/>
      <c r="F219" s="119"/>
      <c r="G219" s="117"/>
    </row>
    <row r="220" spans="2:7" ht="38.25" x14ac:dyDescent="0.2">
      <c r="B220" s="89" t="s">
        <v>989</v>
      </c>
      <c r="C220" s="90" t="s">
        <v>990</v>
      </c>
      <c r="D220" s="91" t="s">
        <v>575</v>
      </c>
      <c r="E220" s="115" t="s">
        <v>991</v>
      </c>
      <c r="F220" s="111">
        <v>36124</v>
      </c>
      <c r="G220" s="92" t="s">
        <v>612</v>
      </c>
    </row>
    <row r="221" spans="2:7" ht="38.25" x14ac:dyDescent="0.2">
      <c r="B221" s="93" t="s">
        <v>992</v>
      </c>
      <c r="C221" s="94" t="s">
        <v>993</v>
      </c>
      <c r="D221" s="95" t="s">
        <v>575</v>
      </c>
      <c r="E221" s="114" t="s">
        <v>994</v>
      </c>
      <c r="F221" s="110">
        <v>36061</v>
      </c>
      <c r="G221" s="96" t="s">
        <v>612</v>
      </c>
    </row>
    <row r="222" spans="2:7" ht="38.25" x14ac:dyDescent="0.2">
      <c r="B222" s="89" t="s">
        <v>995</v>
      </c>
      <c r="C222" s="90" t="s">
        <v>996</v>
      </c>
      <c r="D222" s="91" t="s">
        <v>575</v>
      </c>
      <c r="E222" s="115" t="s">
        <v>994</v>
      </c>
      <c r="F222" s="111">
        <v>34745</v>
      </c>
      <c r="G222" s="92" t="s">
        <v>612</v>
      </c>
    </row>
    <row r="223" spans="2:7" ht="25.5" x14ac:dyDescent="0.2">
      <c r="B223" s="93" t="s">
        <v>997</v>
      </c>
      <c r="C223" s="94" t="s">
        <v>998</v>
      </c>
      <c r="D223" s="95" t="s">
        <v>575</v>
      </c>
      <c r="E223" s="114" t="s">
        <v>999</v>
      </c>
      <c r="F223" s="110">
        <v>35396</v>
      </c>
      <c r="G223" s="96" t="s">
        <v>612</v>
      </c>
    </row>
    <row r="224" spans="2:7" x14ac:dyDescent="0.2">
      <c r="B224" s="116" t="s">
        <v>553</v>
      </c>
      <c r="C224" s="117"/>
      <c r="D224" s="118"/>
      <c r="E224" s="118"/>
      <c r="F224" s="119"/>
      <c r="G224" s="117"/>
    </row>
    <row r="225" spans="2:7" ht="51" x14ac:dyDescent="0.2">
      <c r="B225" s="89" t="s">
        <v>1000</v>
      </c>
      <c r="C225" s="90" t="s">
        <v>1001</v>
      </c>
      <c r="D225" s="91" t="s">
        <v>575</v>
      </c>
      <c r="E225" s="115" t="s">
        <v>1002</v>
      </c>
      <c r="F225" s="111">
        <v>33863</v>
      </c>
      <c r="G225" s="92" t="s">
        <v>612</v>
      </c>
    </row>
    <row r="226" spans="2:7" ht="51" x14ac:dyDescent="0.2">
      <c r="B226" s="93" t="s">
        <v>1003</v>
      </c>
      <c r="C226" s="94" t="s">
        <v>1004</v>
      </c>
      <c r="D226" s="95" t="s">
        <v>575</v>
      </c>
      <c r="E226" s="114" t="s">
        <v>1002</v>
      </c>
      <c r="F226" s="110">
        <v>36663</v>
      </c>
      <c r="G226" s="96" t="s">
        <v>1005</v>
      </c>
    </row>
    <row r="227" spans="2:7" ht="51" x14ac:dyDescent="0.2">
      <c r="B227" s="89" t="s">
        <v>1006</v>
      </c>
      <c r="C227" s="90" t="s">
        <v>1007</v>
      </c>
      <c r="D227" s="91" t="s">
        <v>575</v>
      </c>
      <c r="E227" s="115" t="s">
        <v>1002</v>
      </c>
      <c r="F227" s="111">
        <v>36663</v>
      </c>
      <c r="G227" s="92" t="s">
        <v>1008</v>
      </c>
    </row>
  </sheetData>
  <sheetProtection algorithmName="SHA-512" hashValue="xywciq5h9dg4mTGrlzWBwtvI3DAabSluRYRVM3f5XDGr0Rn1KhrtUXTRuM7n/AS9sIZ5gTOXkHx0+mrH0Vatcg==" saltValue="OLgzS/TvVMSgEZKT3pIvyQ==" spinCount="100000" sheet="1" objects="1" scenarios="1"/>
  <autoFilter ref="B5:G5" xr:uid="{00000000-0001-0000-0300-000000000000}"/>
  <mergeCells count="1">
    <mergeCell ref="B4: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57</vt:i4>
      </vt:variant>
    </vt:vector>
  </HeadingPairs>
  <TitlesOfParts>
    <vt:vector size="60" baseType="lpstr">
      <vt:lpstr>Instrucciones</vt:lpstr>
      <vt:lpstr>Voto</vt:lpstr>
      <vt:lpstr>Listado</vt:lpstr>
      <vt:lpstr>'Hoja1 (4)'!AN_AGRICULTURA</vt:lpstr>
      <vt:lpstr>'Hoja1 (4)'!AN_EMPAQUE_Y_DISTRIBUCIÓN_DE_BIENES</vt:lpstr>
      <vt:lpstr>'Hoja1 (4)'!AN_EQUIPO_DOMÉSTICO_Y_COMERCIAL._ENTRETENIMIENTO._DEPORTES</vt:lpstr>
      <vt:lpstr>'Hoja1 (4)'!AN_EQUIPO_PARA_EL_MANEJO_DE_MATERIALES</vt:lpstr>
      <vt:lpstr>'Hoja1 (4)'!AN_FLUÍDOS</vt:lpstr>
      <vt:lpstr>'Hoja1 (4)'!AN_GENERALIDADES.</vt:lpstr>
      <vt:lpstr>'Hoja1 (4)'!AN_INDUSTRIAS_DE_PINTURA_Y_COLOR</vt:lpstr>
      <vt:lpstr>'Hoja1 (4)'!AN_INDUSTRIAS_DEL_CAUCHO_Y_DEL_PLÁSTICO</vt:lpstr>
      <vt:lpstr>'Hoja1 (4)'!AN_INGENIERÍA</vt:lpstr>
      <vt:lpstr>'Hoja1 (4)'!AN_INGENIERÍA_ELÉCTRICA</vt:lpstr>
      <vt:lpstr>'Hoja1 (4)'!AN_INGENIERÍA_INDUSTRIAL</vt:lpstr>
      <vt:lpstr>'Hoja1 (4)'!AN_MATERIALES_DE_LA_CONSTRUCCIÓN_Y_EDIFICACIONES</vt:lpstr>
      <vt:lpstr>'Hoja1 (4)'!AN_METALURGIA</vt:lpstr>
      <vt:lpstr>'Hoja1 (4)'!AN_METROLOGÍA</vt:lpstr>
      <vt:lpstr>'Hoja1 (4)'!AN_MINERÍA_Y_MINERALES</vt:lpstr>
      <vt:lpstr>'Hoja1 (4)'!AN_PETRÓLEO_Y_TECNOLOGÍAS_RELACIONADAS</vt:lpstr>
      <vt:lpstr>'Hoja1 (4)'!AN_SISTEMAS</vt:lpstr>
      <vt:lpstr>'Hoja1 (4)'!AN_TECNOLOGÍA_DE_ALIMENTOS</vt:lpstr>
      <vt:lpstr>'Hoja1 (4)'!AN_TECNOLOGÍA_DE_LA_IMAGEN</vt:lpstr>
      <vt:lpstr>'Hoja1 (4)'!AN_TECNOLOGÍA_DE_LA_INFORMACIÓN</vt:lpstr>
      <vt:lpstr>'Hoja1 (4)'!AN_TECNOLOGÍA_DE_LA_MADERA</vt:lpstr>
      <vt:lpstr>'Hoja1 (4)'!AN_TELECOMUNICACIONES</vt:lpstr>
      <vt:lpstr>'Hoja1 (4)'!AN1_TECNOLOGÍA_QUÍMICA</vt:lpstr>
      <vt:lpstr>'Hoja1 (4)'!ANULACIÓN</vt:lpstr>
      <vt:lpstr>ANULACIÓN</vt:lpstr>
      <vt:lpstr>'Hoja1 (4)'!RA_EMPAQUE_Y_DISTRIBUCIÓN_DE_BIENES</vt:lpstr>
      <vt:lpstr>'Hoja1 (4)'!RA_EQUIPO_DOMÉSTICO_Y_COMERCIAL._ENTRETENIMIENTO._DEPORTES</vt:lpstr>
      <vt:lpstr>RA_EQUIPO_DOMÉSTICO_Y_COMERCIAL._ENTRETENIMIENTO._DEPORTES</vt:lpstr>
      <vt:lpstr>'Hoja1 (4)'!RA_FLUÍDOS_Y_COMPONENTES_PARA_USO_GENERAL</vt:lpstr>
      <vt:lpstr>RA_FLUÍDOS_Y_COMPONENTES_PARA_USO_GENERAL</vt:lpstr>
      <vt:lpstr>'Hoja1 (4)'!RA_INDUSTRIAS_DE_PINTURA_Y_COLOR</vt:lpstr>
      <vt:lpstr>RA_INDUSTRIAS_DE_PINTURA_Y_COLOR</vt:lpstr>
      <vt:lpstr>'Hoja1 (4)'!RA_INGENIERÍA_CIVIL</vt:lpstr>
      <vt:lpstr>RA_INGENIERÍA_CIVIL</vt:lpstr>
      <vt:lpstr>'Hoja1 (4)'!RA_INGENIERÍA_DE_LA_ENERGÍA_Y_TRANSFERENCIA_DE_CALOR</vt:lpstr>
      <vt:lpstr>RA_INGENIERÍA_DE_LA_ENERGÍA_Y_TRANSFERENCIA_DE_CALOR</vt:lpstr>
      <vt:lpstr>'Hoja1 (4)'!RA_INGENIERÍA_ELÉCTRICA</vt:lpstr>
      <vt:lpstr>RA_INGENIERÍA_ELÉCTRICA</vt:lpstr>
      <vt:lpstr>'Hoja1 (4)'!RA_INGENIERÍA_INDUSTRIAL</vt:lpstr>
      <vt:lpstr>RA_INGENIERÍA_INDUSTRIAL</vt:lpstr>
      <vt:lpstr>'Hoja1 (4)'!RA_MATERIALES_DE_LA_CONSTRUCCIÓN_Y_EDIFICACIONES</vt:lpstr>
      <vt:lpstr>RA_MATERIALES_DE_LA_CONSTRUCCIÓN_Y_EDIFICACIONES</vt:lpstr>
      <vt:lpstr>'Hoja1 (4)'!RA_METALURGIA</vt:lpstr>
      <vt:lpstr>RA_METALURGIA</vt:lpstr>
      <vt:lpstr>'Hoja1 (4)'!RA_METROLOGÍA_Y_MEDICIONES</vt:lpstr>
      <vt:lpstr>RA_METROLOGÍA_Y_MEDICIONES</vt:lpstr>
      <vt:lpstr>'Hoja1 (4)'!RA_MINERÍA_Y_MINERALES</vt:lpstr>
      <vt:lpstr>'Hoja1 (4)'!RA_TECNOLOGÍA_DE_ALIMENTOS</vt:lpstr>
      <vt:lpstr>'Hoja1 (4)'!RA_TECNOLOGÍA_DEL_CUIDADO_DE_LA_SALUD</vt:lpstr>
      <vt:lpstr>RA_TECNOLOGÍA_DEL_CUIDADO_DE_LA_SALUD</vt:lpstr>
      <vt:lpstr>'Hoja1 (4)'!RA_TECNOLOGÍA_DEL_PAPEL</vt:lpstr>
      <vt:lpstr>RA_TECNOLOGÍA_DEL_PAPEL</vt:lpstr>
      <vt:lpstr>'Hoja1 (4)'!RA_TELECOMUNICACIONES</vt:lpstr>
      <vt:lpstr>'Hoja1 (4)'!REAPROBACIÓN</vt:lpstr>
      <vt:lpstr>VALID</vt:lpstr>
      <vt:lpstr>VALIDA</vt:lpstr>
      <vt:lpstr>VALIDAR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ccarrero</dc:creator>
  <cp:lastModifiedBy>Chitiva Urbina Jair Andres</cp:lastModifiedBy>
  <cp:lastPrinted>2018-02-16T16:17:03Z</cp:lastPrinted>
  <dcterms:created xsi:type="dcterms:W3CDTF">2018-02-15T16:17:59Z</dcterms:created>
  <dcterms:modified xsi:type="dcterms:W3CDTF">2022-07-28T22:55:44Z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