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updateLinks="never" codeName="ThisWorkbook" defaultThemeVersion="124226"/>
  <mc:AlternateContent xmlns:mc="http://schemas.openxmlformats.org/markup-compatibility/2006">
    <mc:Choice Requires="x15">
      <x15ac:absPath xmlns:x15ac="http://schemas.microsoft.com/office/spreadsheetml/2010/11/ac" url="https://icontec-my.sharepoint.com/personal/jchitiva_icontec_org/Documents/Trabajo/2025/Consulta Pública/Revisión sistemática/"/>
    </mc:Choice>
  </mc:AlternateContent>
  <xr:revisionPtr revIDLastSave="1398" documentId="8_{4C905C24-F4AB-4FA2-A50B-21718C998F92}" xr6:coauthVersionLast="47" xr6:coauthVersionMax="47" xr10:uidLastSave="{4E51F288-D5F2-446B-B4C5-440AD43D7BC6}"/>
  <bookViews>
    <workbookView showSheetTabs="0" xWindow="28680" yWindow="-120" windowWidth="19440" windowHeight="14880" firstSheet="1" activeTab="1" xr2:uid="{00000000-000D-0000-FFFF-FFFF00000000}"/>
  </bookViews>
  <sheets>
    <sheet name="Hoja1 (4)" sheetId="6" state="veryHidden" r:id="rId1"/>
    <sheet name="Instrucciones" sheetId="7" r:id="rId2"/>
    <sheet name="Voto" sheetId="5" r:id="rId3"/>
    <sheet name="Listado" sheetId="8" r:id="rId4"/>
  </sheets>
  <externalReferences>
    <externalReference r:id="rId5"/>
  </externalReferences>
  <definedNames>
    <definedName name="_xlnm._FilterDatabase" localSheetId="0" hidden="1">'Hoja1 (4)'!$D$19:$H$335</definedName>
    <definedName name="_xlnm._FilterDatabase" localSheetId="3" hidden="1">Listado!$B$5:$G$225</definedName>
    <definedName name="_xlnm._FilterDatabase" localSheetId="2" hidden="1">Voto!$D$19:$J$243</definedName>
    <definedName name="AN_AGRICULTURA" localSheetId="0">'Hoja1 (4)'!$B$132:$C$133</definedName>
    <definedName name="AN_AGRICULTURA">Voto!#REF!</definedName>
    <definedName name="AN_EMPAQUE_Y_DISTRIBUCIÓN_DE_BIENES" localSheetId="0">'Hoja1 (4)'!$B$128:$C$131</definedName>
    <definedName name="AN_EMPAQUE_Y_DISTRIBUCIÓN_DE_BIENES">Voto!#REF!</definedName>
    <definedName name="AN_EQUIPO_DOMÉSTICO_Y_COMERCIAL._ENTRETENIMIENTO._DEPORTES" localSheetId="0">'Hoja1 (4)'!$B$190:$C$214</definedName>
    <definedName name="AN_EQUIPO_DOMÉSTICO_Y_COMERCIAL._ENTRETENIMIENTO._DEPORTES">Voto!#REF!</definedName>
    <definedName name="AN_EQUIPO_PARA_EL_MANEJO_DE_MATERIALES" localSheetId="0">'Hoja1 (4)'!$B$126:$C$127</definedName>
    <definedName name="AN_EQUIPO_PARA_EL_MANEJO_DE_MATERIALES">Voto!#REF!</definedName>
    <definedName name="AN_FLUÍDOS" localSheetId="0">'Hoja1 (4)'!$B$71:$C$75</definedName>
    <definedName name="AN_FLUÍDOS">Voto!$B$107:$C$148</definedName>
    <definedName name="AN_GENERALIDADES." localSheetId="0">'Hoja1 (4)'!$B$47:$C$59</definedName>
    <definedName name="AN_GENERALIDADES.">Voto!#REF!</definedName>
    <definedName name="AN_INDUSTRIAS_DE_PINTURA_Y_COLOR" localSheetId="0">'Hoja1 (4)'!$B$179:$C$186</definedName>
    <definedName name="AN_INDUSTRIAS_DE_PINTURA_Y_COLOR">Voto!#REF!</definedName>
    <definedName name="AN_INDUSTRIAS_DEL_CAUCHO_Y_DEL_PLÁSTICO" localSheetId="0">'Hoja1 (4)'!$B$173:$C$178</definedName>
    <definedName name="AN_INDUSTRIAS_DEL_CAUCHO_Y_DEL_PLÁSTICO">Voto!#REF!</definedName>
    <definedName name="AN_INGENIERÍA" localSheetId="0">'Hoja1 (4)'!$B$78:$C$81</definedName>
    <definedName name="AN_INGENIERÍA">Voto!#REF!</definedName>
    <definedName name="AN_INGENIERÍA_ELÉCTRICA" localSheetId="0">'Hoja1 (4)'!$B$82:$C$108</definedName>
    <definedName name="AN_INGENIERÍA_ELÉCTRICA">Voto!#REF!</definedName>
    <definedName name="AN_INGENIERÍA_INDUSTRIAL" localSheetId="0">'Hoja1 (4)'!$B$76:$C$77</definedName>
    <definedName name="AN_INGENIERÍA_INDUSTRIAL">Voto!$B$220:$C$220</definedName>
    <definedName name="AN_MATERIALES_DE_LA_CONSTRUCCIÓN_Y_EDIFICACIONES" localSheetId="0">'Hoja1 (4)'!$B$187:$C$189</definedName>
    <definedName name="AN_MATERIALES_DE_LA_CONSTRUCCIÓN_Y_EDIFICACIONES">Voto!#REF!</definedName>
    <definedName name="AN_METALURGIA" localSheetId="0">'Hoja1 (4)'!$B$155:$C$169</definedName>
    <definedName name="AN_METALURGIA">Voto!#REF!</definedName>
    <definedName name="AN_METROLOGÍA" localSheetId="0">'Hoja1 (4)'!$B$61:$C$68</definedName>
    <definedName name="AN_METROLOGÍA">Voto!$B$24:$C$51</definedName>
    <definedName name="AN_MINERÍA_Y_MINERALES" localSheetId="0">'Hoja1 (4)'!$B$151:$C$152</definedName>
    <definedName name="AN_MINERÍA_Y_MINERALES">Voto!#REF!</definedName>
    <definedName name="AN_PETRÓLEO_Y_TECNOLOGÍAS_RELACIONADAS" localSheetId="0">'Hoja1 (4)'!$B$153:$C$154</definedName>
    <definedName name="AN_PETRÓLEO_Y_TECNOLOGÍAS_RELACIONADAS">Voto!#REF!</definedName>
    <definedName name="AN_SISTEMAS" localSheetId="0">'Hoja1 (4)'!$B$69:$C$70</definedName>
    <definedName name="AN_SISTEMAS">Voto!$B$85:$C$106</definedName>
    <definedName name="AN_TECNOLOGÍA_DE_ALIMENTOS" localSheetId="0">'Hoja1 (4)'!$B$134:$C$145</definedName>
    <definedName name="AN_TECNOLOGÍA_DE_ALIMENTOS">Voto!#REF!</definedName>
    <definedName name="AN_TECNOLOGÍA_DE_LA_IMAGEN" localSheetId="0">'Hoja1 (4)'!$B$124:$C$125</definedName>
    <definedName name="AN_TECNOLOGÍA_DE_LA_IMAGEN">Voto!#REF!</definedName>
    <definedName name="AN_TECNOLOGÍA_DE_LA_INFORMACIÓN" localSheetId="0">'Hoja1 (4)'!$B$118:$C$123</definedName>
    <definedName name="AN_TECNOLOGÍA_DE_LA_INFORMACIÓN">Voto!#REF!</definedName>
    <definedName name="AN_TECNOLOGÍA_DE_LA_MADERA" localSheetId="0">'Hoja1 (4)'!$B$170:$C$173</definedName>
    <definedName name="AN_TECNOLOGÍA_DE_LA_MADERA">Voto!#REF!</definedName>
    <definedName name="AN_TELECOMUNICACIONES" localSheetId="0">'Hoja1 (4)'!$B$109:$C$117</definedName>
    <definedName name="AN_TELECOMUNICACIONES">Voto!#REF!</definedName>
    <definedName name="AN1_TECNOLOGÍA_QUÍMICA" localSheetId="0">'Hoja1 (4)'!$B$146:$C$150</definedName>
    <definedName name="AN1_TECNOLOGÍA_QUÍMICA">Voto!#REF!</definedName>
    <definedName name="ANULACIÓN" localSheetId="0">'Hoja1 (4)'!$B$20:$B$45</definedName>
    <definedName name="ANULACIÓN">Voto!$B$20:$B$23</definedName>
    <definedName name="RA_EMPAQUE_Y_DISTRIBUCIÓN_DE_BIENES" localSheetId="0">'Hoja1 (4)'!$B$311:$C$312</definedName>
    <definedName name="RA_EQUIPO_DOMÉSTICO_Y_COMERCIAL._ENTRETENIMIENTO._DEPORTES" localSheetId="0">'Hoja1 (4)'!$B$333:$C$335</definedName>
    <definedName name="RA_FLUÍDOS_Y_COMPONENTES_PARA_USO_GENERAL" localSheetId="0">'Hoja1 (4)'!$B$244:$C$247</definedName>
    <definedName name="RA_INDUSTRIAS_DE_PINTURA_Y_COLOR" localSheetId="0">'Hoja1 (4)'!$B$326:$C$327</definedName>
    <definedName name="RA_INGENIERÍA_CIVIL" localSheetId="0">'Hoja1 (4)'!$B$331:$C$332</definedName>
    <definedName name="RA_INGENIERÍA_DE_LA_ENERGÍA_Y_TRANSFERENCIA_DE_CALOR" localSheetId="0">'Hoja1 (4)'!$B$251:$C$252</definedName>
    <definedName name="RA_INGENIERÍA_ELÉCTRICA" localSheetId="0">'Hoja1 (4)'!$B$253:$C$303</definedName>
    <definedName name="RA_INGENIERÍA_INDUSTRIAL" localSheetId="0">'Hoja1 (4)'!$B$248:$C$250</definedName>
    <definedName name="RA_MATERIALES_DE_LA_CONSTRUCCIÓN_Y_EDIFICACIONES" localSheetId="0">'Hoja1 (4)'!$B$328:$C$330</definedName>
    <definedName name="RA_METALURGIA" localSheetId="0">'Hoja1 (4)'!$B$317:$C$322</definedName>
    <definedName name="RA_METROLOGÍA_Y_MEDICIONES" localSheetId="0">'Hoja1 (4)'!$B$238:$C$243</definedName>
    <definedName name="RA_MINERÍA_Y_MINERALES" localSheetId="0">'Hoja1 (4)'!$B$315:$C$316</definedName>
    <definedName name="RA_TECNOLOGÍA_DE_ALIMENTOS" localSheetId="0">'Hoja1 (4)'!$B$313:$C$314</definedName>
    <definedName name="RA_TECNOLOGÍA_DEL_CUIDADO_DE_LA_SALUD" localSheetId="0">'Hoja1 (4)'!$B$236:$C$237</definedName>
    <definedName name="RA_TECNOLOGÍA_DEL_PAPEL" localSheetId="0">'Hoja1 (4)'!$B$323:$C$325</definedName>
    <definedName name="RA_TELECOMUNICACIONES" localSheetId="0">'Hoja1 (4)'!$B$303:$C$310</definedName>
    <definedName name="REAPROBACIÓN" localSheetId="0">'Hoja1 (4)'!$B$217:$B$233</definedName>
    <definedName name="SEC_01">Listado!#REF!</definedName>
    <definedName name="SEC_17">Listado!$B$7:$B$88</definedName>
    <definedName name="SEC_21">Listado!$B$89:$B$129</definedName>
    <definedName name="SEC_23">Listado!#REF!</definedName>
    <definedName name="SEC_25">Listado!#REF!</definedName>
    <definedName name="SEC_27">Listado!#REF!</definedName>
    <definedName name="SEC_29">Listado!#REF!</definedName>
    <definedName name="SEC_33">Listado!$B$130:$B$132</definedName>
    <definedName name="SEC_35">Listado!#REF!</definedName>
    <definedName name="SEC_37">Listado!#REF!</definedName>
    <definedName name="SEC_53">Listado!#REF!</definedName>
    <definedName name="SEC_55">Listado!#REF!</definedName>
    <definedName name="SEC_65">Listado!#REF!</definedName>
    <definedName name="SEC_67">Listado!#REF!</definedName>
    <definedName name="SEC_71">Listado!#REF!</definedName>
    <definedName name="SEC_73">Listado!#REF!</definedName>
    <definedName name="SEC_75">Listado!#REF!</definedName>
    <definedName name="SEC_77">Listado!#REF!</definedName>
    <definedName name="SEC_79">Listado!#REF!</definedName>
    <definedName name="SEC_83">Listado!$B$133:$B$138</definedName>
    <definedName name="SEC_87">Listado!$B$139:$B$145</definedName>
    <definedName name="SEC_91">Listado!#REF!</definedName>
    <definedName name="SEC_97">Listado!$B$146:$B$157</definedName>
    <definedName name="_xlnm.Print_Titles" localSheetId="3">Listado!$5:$5</definedName>
    <definedName name="Valida">Voto!$M$4:$N$4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8" i="5" l="1"/>
  <c r="N168" i="5"/>
  <c r="K168" i="5" s="1"/>
  <c r="M167" i="5"/>
  <c r="N167" i="5"/>
  <c r="K167" i="5" s="1"/>
  <c r="M166" i="5"/>
  <c r="N166" i="5"/>
  <c r="K166" i="5" s="1"/>
  <c r="M165" i="5"/>
  <c r="N165" i="5"/>
  <c r="K165" i="5" s="1"/>
  <c r="M164" i="5"/>
  <c r="N164" i="5"/>
  <c r="M88" i="5"/>
  <c r="N88" i="5"/>
  <c r="K88" i="5" s="1"/>
  <c r="M89" i="5"/>
  <c r="N89" i="5"/>
  <c r="K89" i="5" s="1"/>
  <c r="M90" i="5"/>
  <c r="N90" i="5"/>
  <c r="K90" i="5" s="1"/>
  <c r="M91" i="5"/>
  <c r="N91" i="5"/>
  <c r="K91" i="5" s="1"/>
  <c r="M92" i="5"/>
  <c r="N92" i="5"/>
  <c r="K92" i="5" s="1"/>
  <c r="M93" i="5"/>
  <c r="N93" i="5"/>
  <c r="K93" i="5" s="1"/>
  <c r="M94" i="5"/>
  <c r="N94" i="5"/>
  <c r="K94" i="5" s="1"/>
  <c r="M95" i="5"/>
  <c r="N95" i="5"/>
  <c r="K95" i="5" s="1"/>
  <c r="M96" i="5"/>
  <c r="N96" i="5"/>
  <c r="K96" i="5" s="1"/>
  <c r="M87" i="5"/>
  <c r="N87" i="5"/>
  <c r="K87" i="5" s="1"/>
  <c r="M97" i="5"/>
  <c r="N97" i="5"/>
  <c r="K97" i="5" s="1"/>
  <c r="M98" i="5"/>
  <c r="N98" i="5"/>
  <c r="K98" i="5" s="1"/>
  <c r="M99" i="5"/>
  <c r="N99" i="5"/>
  <c r="K99" i="5" s="1"/>
  <c r="M100" i="5"/>
  <c r="N100" i="5"/>
  <c r="K100" i="5" s="1"/>
  <c r="M101" i="5"/>
  <c r="N101" i="5"/>
  <c r="K101" i="5" s="1"/>
  <c r="M102" i="5"/>
  <c r="N102" i="5"/>
  <c r="K102" i="5" s="1"/>
  <c r="M103" i="5"/>
  <c r="N103" i="5"/>
  <c r="K103" i="5" s="1"/>
  <c r="M104" i="5"/>
  <c r="N104" i="5"/>
  <c r="K104" i="5" s="1"/>
  <c r="M105" i="5"/>
  <c r="N105" i="5"/>
  <c r="K105" i="5" s="1"/>
  <c r="M66" i="5"/>
  <c r="N66" i="5"/>
  <c r="K66" i="5" s="1"/>
  <c r="M65" i="5"/>
  <c r="N65" i="5"/>
  <c r="K65" i="5" s="1"/>
  <c r="M64" i="5"/>
  <c r="N64" i="5"/>
  <c r="K64" i="5" s="1"/>
  <c r="M63" i="5"/>
  <c r="N63" i="5"/>
  <c r="K63" i="5" s="1"/>
  <c r="M78" i="5"/>
  <c r="N78" i="5"/>
  <c r="K78" i="5" s="1"/>
  <c r="M53" i="5"/>
  <c r="N53" i="5"/>
  <c r="K53" i="5" s="1"/>
  <c r="M54" i="5"/>
  <c r="N54" i="5"/>
  <c r="K54" i="5" s="1"/>
  <c r="M55" i="5"/>
  <c r="N55" i="5"/>
  <c r="K55" i="5" s="1"/>
  <c r="M56" i="5"/>
  <c r="N56" i="5"/>
  <c r="K56" i="5" s="1"/>
  <c r="M57" i="5"/>
  <c r="N57" i="5"/>
  <c r="K57" i="5" s="1"/>
  <c r="M58" i="5"/>
  <c r="N58" i="5"/>
  <c r="K58" i="5" s="1"/>
  <c r="M59" i="5"/>
  <c r="N59" i="5"/>
  <c r="K59" i="5" s="1"/>
  <c r="M60" i="5"/>
  <c r="N60" i="5"/>
  <c r="K60" i="5" s="1"/>
  <c r="M61" i="5"/>
  <c r="N61" i="5"/>
  <c r="K61" i="5" s="1"/>
  <c r="M62" i="5"/>
  <c r="N62" i="5"/>
  <c r="K62" i="5" s="1"/>
  <c r="M67" i="5"/>
  <c r="N67" i="5"/>
  <c r="K67" i="5" s="1"/>
  <c r="M68" i="5"/>
  <c r="N68" i="5"/>
  <c r="K68" i="5" s="1"/>
  <c r="M69" i="5"/>
  <c r="N69" i="5"/>
  <c r="K69" i="5" s="1"/>
  <c r="M70" i="5"/>
  <c r="N70" i="5"/>
  <c r="K70" i="5" s="1"/>
  <c r="M71" i="5"/>
  <c r="N71" i="5"/>
  <c r="K71" i="5" s="1"/>
  <c r="M72" i="5"/>
  <c r="N72" i="5"/>
  <c r="K72" i="5" s="1"/>
  <c r="M73" i="5"/>
  <c r="N73" i="5"/>
  <c r="K73" i="5" s="1"/>
  <c r="M74" i="5"/>
  <c r="N74" i="5"/>
  <c r="K74" i="5" s="1"/>
  <c r="M75" i="5"/>
  <c r="N75" i="5"/>
  <c r="K75" i="5" s="1"/>
  <c r="M76" i="5"/>
  <c r="N76" i="5"/>
  <c r="K76" i="5" s="1"/>
  <c r="M77" i="5"/>
  <c r="N77" i="5"/>
  <c r="K77" i="5" s="1"/>
  <c r="M79" i="5"/>
  <c r="N79" i="5"/>
  <c r="K79" i="5" s="1"/>
  <c r="M80" i="5"/>
  <c r="N80" i="5"/>
  <c r="K80" i="5" s="1"/>
  <c r="M81" i="5"/>
  <c r="N81" i="5"/>
  <c r="K81" i="5" s="1"/>
  <c r="M82" i="5"/>
  <c r="N82" i="5"/>
  <c r="K82" i="5" s="1"/>
  <c r="M83" i="5"/>
  <c r="N83" i="5"/>
  <c r="K83" i="5" s="1"/>
  <c r="M243" i="5" l="1"/>
  <c r="N243" i="5"/>
  <c r="K243" i="5" s="1"/>
  <c r="M242" i="5"/>
  <c r="N242" i="5"/>
  <c r="K242" i="5" s="1"/>
  <c r="M241" i="5"/>
  <c r="N241" i="5"/>
  <c r="K241" i="5" s="1"/>
  <c r="M240" i="5"/>
  <c r="N240" i="5"/>
  <c r="M84" i="5"/>
  <c r="N84" i="5"/>
  <c r="K84" i="5" s="1"/>
  <c r="M51" i="5"/>
  <c r="N51" i="5"/>
  <c r="K51" i="5" s="1"/>
  <c r="M50" i="5"/>
  <c r="N50" i="5"/>
  <c r="K50" i="5" s="1"/>
  <c r="M49" i="5"/>
  <c r="N49" i="5"/>
  <c r="K49" i="5" s="1"/>
  <c r="M48" i="5"/>
  <c r="N48" i="5"/>
  <c r="K48" i="5" s="1"/>
  <c r="M47" i="5"/>
  <c r="N47" i="5"/>
  <c r="K47" i="5" s="1"/>
  <c r="M46" i="5"/>
  <c r="N46" i="5"/>
  <c r="K46" i="5" s="1"/>
  <c r="M45" i="5"/>
  <c r="N45" i="5"/>
  <c r="K45" i="5" s="1"/>
  <c r="M44" i="5"/>
  <c r="N44" i="5"/>
  <c r="K44" i="5" s="1"/>
  <c r="M43" i="5"/>
  <c r="N43" i="5"/>
  <c r="K43" i="5" s="1"/>
  <c r="M42" i="5"/>
  <c r="N42" i="5"/>
  <c r="K42" i="5" s="1"/>
  <c r="M41" i="5"/>
  <c r="N41" i="5"/>
  <c r="K41" i="5" s="1"/>
  <c r="M40" i="5"/>
  <c r="N40" i="5"/>
  <c r="K40" i="5" s="1"/>
  <c r="M39" i="5"/>
  <c r="N39" i="5"/>
  <c r="K39" i="5" s="1"/>
  <c r="M38" i="5"/>
  <c r="N38" i="5"/>
  <c r="K38" i="5" s="1"/>
  <c r="M37" i="5"/>
  <c r="N37" i="5"/>
  <c r="K37" i="5" s="1"/>
  <c r="M36" i="5"/>
  <c r="N36" i="5"/>
  <c r="K36" i="5" s="1"/>
  <c r="M35" i="5"/>
  <c r="N35" i="5"/>
  <c r="K35" i="5" s="1"/>
  <c r="M34" i="5"/>
  <c r="N34" i="5"/>
  <c r="K34" i="5" s="1"/>
  <c r="M33" i="5"/>
  <c r="N33" i="5"/>
  <c r="K33" i="5" s="1"/>
  <c r="M32" i="5"/>
  <c r="N32" i="5"/>
  <c r="K32" i="5" s="1"/>
  <c r="M31" i="5"/>
  <c r="N31" i="5"/>
  <c r="K31" i="5" s="1"/>
  <c r="M30" i="5"/>
  <c r="N30" i="5"/>
  <c r="K30" i="5" s="1"/>
  <c r="M29" i="5"/>
  <c r="N29" i="5"/>
  <c r="K29" i="5" s="1"/>
  <c r="M28" i="5"/>
  <c r="N28" i="5"/>
  <c r="K28" i="5" s="1"/>
  <c r="M27" i="5"/>
  <c r="N27" i="5"/>
  <c r="K27" i="5" s="1"/>
  <c r="M26" i="5"/>
  <c r="N26" i="5"/>
  <c r="K26" i="5" s="1"/>
  <c r="M218" i="5" l="1"/>
  <c r="N218" i="5"/>
  <c r="K218" i="5" s="1"/>
  <c r="M217" i="5"/>
  <c r="N217" i="5"/>
  <c r="K217" i="5" s="1"/>
  <c r="M216" i="5"/>
  <c r="N216" i="5"/>
  <c r="K216" i="5" s="1"/>
  <c r="M215" i="5"/>
  <c r="N215" i="5"/>
  <c r="K215" i="5" s="1"/>
  <c r="M214" i="5"/>
  <c r="N214" i="5"/>
  <c r="K214" i="5" s="1"/>
  <c r="M213" i="5"/>
  <c r="N213" i="5"/>
  <c r="K213" i="5" s="1"/>
  <c r="M212" i="5"/>
  <c r="N212" i="5"/>
  <c r="K212" i="5" s="1"/>
  <c r="M211" i="5"/>
  <c r="N211" i="5"/>
  <c r="K211" i="5" s="1"/>
  <c r="M210" i="5"/>
  <c r="N210" i="5"/>
  <c r="M209" i="5"/>
  <c r="N209" i="5"/>
  <c r="K209" i="5" s="1"/>
  <c r="M208" i="5"/>
  <c r="N208" i="5"/>
  <c r="K208" i="5" s="1"/>
  <c r="M207" i="5"/>
  <c r="N207" i="5"/>
  <c r="K207" i="5" s="1"/>
  <c r="M206" i="5"/>
  <c r="N206" i="5"/>
  <c r="K206" i="5" s="1"/>
  <c r="M205" i="5"/>
  <c r="N205" i="5"/>
  <c r="K205" i="5" s="1"/>
  <c r="M204" i="5"/>
  <c r="N204" i="5"/>
  <c r="K204" i="5" s="1"/>
  <c r="M203" i="5"/>
  <c r="N203" i="5"/>
  <c r="K203" i="5" s="1"/>
  <c r="M202" i="5"/>
  <c r="N202" i="5"/>
  <c r="K202" i="5" s="1"/>
  <c r="M201" i="5"/>
  <c r="N201" i="5"/>
  <c r="K201" i="5" s="1"/>
  <c r="M200" i="5"/>
  <c r="N200" i="5"/>
  <c r="K200" i="5" s="1"/>
  <c r="M199" i="5"/>
  <c r="N199" i="5"/>
  <c r="K199" i="5" s="1"/>
  <c r="M198" i="5"/>
  <c r="N198" i="5"/>
  <c r="K198" i="5" s="1"/>
  <c r="M197" i="5"/>
  <c r="N197" i="5"/>
  <c r="K197" i="5" s="1"/>
  <c r="M196" i="5"/>
  <c r="N196" i="5"/>
  <c r="K196" i="5" s="1"/>
  <c r="M195" i="5"/>
  <c r="N195" i="5"/>
  <c r="K195" i="5" s="1"/>
  <c r="M194" i="5"/>
  <c r="N194" i="5"/>
  <c r="K194" i="5" s="1"/>
  <c r="M193" i="5"/>
  <c r="N193" i="5"/>
  <c r="K193" i="5" s="1"/>
  <c r="M192" i="5"/>
  <c r="N192" i="5"/>
  <c r="K192" i="5" s="1"/>
  <c r="M191" i="5"/>
  <c r="N191" i="5"/>
  <c r="K191" i="5" s="1"/>
  <c r="M190" i="5"/>
  <c r="N190" i="5"/>
  <c r="K190" i="5" s="1"/>
  <c r="M189" i="5"/>
  <c r="N189" i="5"/>
  <c r="K189" i="5" s="1"/>
  <c r="M188" i="5"/>
  <c r="N188" i="5"/>
  <c r="K188" i="5" s="1"/>
  <c r="M187" i="5"/>
  <c r="N187" i="5"/>
  <c r="K187" i="5" s="1"/>
  <c r="M186" i="5"/>
  <c r="N186" i="5"/>
  <c r="K186" i="5" s="1"/>
  <c r="M185" i="5"/>
  <c r="N185" i="5"/>
  <c r="K185" i="5" s="1"/>
  <c r="M184" i="5"/>
  <c r="N184" i="5"/>
  <c r="K184" i="5" s="1"/>
  <c r="M183" i="5"/>
  <c r="N183" i="5"/>
  <c r="K183" i="5" s="1"/>
  <c r="M182" i="5"/>
  <c r="N182" i="5"/>
  <c r="K182" i="5" s="1"/>
  <c r="M181" i="5"/>
  <c r="N181" i="5"/>
  <c r="K181" i="5" s="1"/>
  <c r="M180" i="5"/>
  <c r="N180" i="5"/>
  <c r="K180" i="5" s="1"/>
  <c r="M179" i="5"/>
  <c r="N179" i="5"/>
  <c r="K179" i="5" s="1"/>
  <c r="M178" i="5"/>
  <c r="N178" i="5"/>
  <c r="K178" i="5" s="1"/>
  <c r="M177" i="5"/>
  <c r="N177" i="5"/>
  <c r="K177" i="5" s="1"/>
  <c r="M176" i="5"/>
  <c r="N176" i="5"/>
  <c r="M175" i="5"/>
  <c r="N175" i="5"/>
  <c r="K175" i="5" s="1"/>
  <c r="M174" i="5"/>
  <c r="N174" i="5"/>
  <c r="K174" i="5" s="1"/>
  <c r="M173" i="5"/>
  <c r="N173" i="5"/>
  <c r="K173" i="5" s="1"/>
  <c r="M172" i="5"/>
  <c r="N172" i="5"/>
  <c r="K172" i="5" s="1"/>
  <c r="M171" i="5"/>
  <c r="N171" i="5"/>
  <c r="M170" i="5"/>
  <c r="N170" i="5"/>
  <c r="K170" i="5" s="1"/>
  <c r="M169" i="5"/>
  <c r="N169" i="5"/>
  <c r="M163" i="5"/>
  <c r="N163" i="5"/>
  <c r="K163" i="5" s="1"/>
  <c r="M162" i="5"/>
  <c r="N162" i="5"/>
  <c r="K162" i="5" s="1"/>
  <c r="M161" i="5"/>
  <c r="N161" i="5"/>
  <c r="K161" i="5" s="1"/>
  <c r="M160" i="5"/>
  <c r="N160" i="5"/>
  <c r="K160" i="5" s="1"/>
  <c r="M159" i="5"/>
  <c r="N159" i="5"/>
  <c r="K159" i="5" s="1"/>
  <c r="M158" i="5"/>
  <c r="N158" i="5"/>
  <c r="K158" i="5" s="1"/>
  <c r="M157" i="5"/>
  <c r="N157" i="5"/>
  <c r="K157" i="5" s="1"/>
  <c r="M156" i="5"/>
  <c r="N156" i="5"/>
  <c r="K156" i="5" s="1"/>
  <c r="M155" i="5"/>
  <c r="N155" i="5"/>
  <c r="K155" i="5" s="1"/>
  <c r="M154" i="5"/>
  <c r="N154" i="5"/>
  <c r="K154" i="5" s="1"/>
  <c r="M149" i="5"/>
  <c r="N149" i="5"/>
  <c r="K149" i="5" s="1"/>
  <c r="M150" i="5"/>
  <c r="N150" i="5"/>
  <c r="K150" i="5" s="1"/>
  <c r="M151" i="5"/>
  <c r="N151" i="5"/>
  <c r="M152" i="5"/>
  <c r="N152" i="5"/>
  <c r="K152" i="5" s="1"/>
  <c r="M153" i="5"/>
  <c r="N153" i="5"/>
  <c r="K153" i="5" s="1"/>
  <c r="M219" i="5"/>
  <c r="N219" i="5"/>
  <c r="K219" i="5" s="1"/>
  <c r="N106" i="5"/>
  <c r="K106" i="5" s="1"/>
  <c r="M106" i="5"/>
  <c r="N86" i="5"/>
  <c r="K86" i="5" s="1"/>
  <c r="M86" i="5"/>
  <c r="N239" i="5"/>
  <c r="M239" i="5"/>
  <c r="N238" i="5"/>
  <c r="M238" i="5"/>
  <c r="N237" i="5"/>
  <c r="M237" i="5"/>
  <c r="N236" i="5"/>
  <c r="M236" i="5"/>
  <c r="N235" i="5"/>
  <c r="M235" i="5"/>
  <c r="N234" i="5"/>
  <c r="M234" i="5"/>
  <c r="N233" i="5"/>
  <c r="M233" i="5"/>
  <c r="N232" i="5"/>
  <c r="M232" i="5"/>
  <c r="N231" i="5"/>
  <c r="M231" i="5"/>
  <c r="N230" i="5"/>
  <c r="M230" i="5"/>
  <c r="N229" i="5"/>
  <c r="M229" i="5"/>
  <c r="N228" i="5"/>
  <c r="M228" i="5"/>
  <c r="N227" i="5"/>
  <c r="M227" i="5"/>
  <c r="N226" i="5"/>
  <c r="M226" i="5"/>
  <c r="N225" i="5"/>
  <c r="M225" i="5"/>
  <c r="N224" i="5"/>
  <c r="M224" i="5"/>
  <c r="N223" i="5"/>
  <c r="M223" i="5"/>
  <c r="N222" i="5"/>
  <c r="M222" i="5"/>
  <c r="N221" i="5"/>
  <c r="M221" i="5"/>
  <c r="N220" i="5"/>
  <c r="M220" i="5"/>
  <c r="N148" i="5"/>
  <c r="M148" i="5"/>
  <c r="N147" i="5"/>
  <c r="M147" i="5"/>
  <c r="N146" i="5"/>
  <c r="M146" i="5"/>
  <c r="N145" i="5"/>
  <c r="M145" i="5"/>
  <c r="N144" i="5"/>
  <c r="M144" i="5"/>
  <c r="N143" i="5"/>
  <c r="M143" i="5"/>
  <c r="N142" i="5"/>
  <c r="M142" i="5"/>
  <c r="N141" i="5"/>
  <c r="M141" i="5"/>
  <c r="N140" i="5"/>
  <c r="M140" i="5"/>
  <c r="N139" i="5"/>
  <c r="M139" i="5"/>
  <c r="N138" i="5"/>
  <c r="M138" i="5"/>
  <c r="N137" i="5"/>
  <c r="M137" i="5"/>
  <c r="N136" i="5"/>
  <c r="M136" i="5"/>
  <c r="N135" i="5"/>
  <c r="M135" i="5"/>
  <c r="N134" i="5"/>
  <c r="M134" i="5"/>
  <c r="N133" i="5"/>
  <c r="M133" i="5"/>
  <c r="N132" i="5"/>
  <c r="M132" i="5"/>
  <c r="N131" i="5"/>
  <c r="M131" i="5"/>
  <c r="N130" i="5"/>
  <c r="M130" i="5"/>
  <c r="N129" i="5"/>
  <c r="M129" i="5"/>
  <c r="N128" i="5"/>
  <c r="M128" i="5"/>
  <c r="N127" i="5"/>
  <c r="M127" i="5"/>
  <c r="N126" i="5"/>
  <c r="M126" i="5"/>
  <c r="N125" i="5"/>
  <c r="M125" i="5"/>
  <c r="N124" i="5"/>
  <c r="M124" i="5"/>
  <c r="N123" i="5"/>
  <c r="M123" i="5"/>
  <c r="N122" i="5"/>
  <c r="M122" i="5"/>
  <c r="N121" i="5"/>
  <c r="M121" i="5"/>
  <c r="N120" i="5"/>
  <c r="M120" i="5"/>
  <c r="N119" i="5"/>
  <c r="M119" i="5"/>
  <c r="N118" i="5"/>
  <c r="M118" i="5"/>
  <c r="N117" i="5"/>
  <c r="M117" i="5"/>
  <c r="N116" i="5"/>
  <c r="M116" i="5"/>
  <c r="N115" i="5"/>
  <c r="M115" i="5"/>
  <c r="N114" i="5"/>
  <c r="M114" i="5"/>
  <c r="N113" i="5"/>
  <c r="M113" i="5"/>
  <c r="N112" i="5"/>
  <c r="M112" i="5"/>
  <c r="N111" i="5"/>
  <c r="M111" i="5"/>
  <c r="N110" i="5"/>
  <c r="M110" i="5"/>
  <c r="N109" i="5"/>
  <c r="M109" i="5"/>
  <c r="N108" i="5"/>
  <c r="M108" i="5"/>
  <c r="N107" i="5"/>
  <c r="M107" i="5"/>
  <c r="N85" i="5"/>
  <c r="M85" i="5"/>
  <c r="N25" i="5"/>
  <c r="M25" i="5"/>
  <c r="N24" i="5"/>
  <c r="M24" i="5"/>
  <c r="K221" i="5" l="1"/>
  <c r="K222" i="5"/>
  <c r="K223" i="5"/>
  <c r="K224" i="5"/>
  <c r="K225" i="5"/>
  <c r="K226" i="5"/>
  <c r="K228" i="5"/>
  <c r="K229" i="5"/>
  <c r="K230" i="5"/>
  <c r="K231" i="5"/>
  <c r="K232" i="5"/>
  <c r="K233" i="5"/>
  <c r="K234" i="5"/>
  <c r="K235" i="5"/>
  <c r="K236" i="5"/>
  <c r="K237" i="5"/>
  <c r="K239" i="5"/>
  <c r="K227" i="5"/>
  <c r="K110" i="5"/>
  <c r="K147" i="5"/>
  <c r="K146" i="5"/>
  <c r="K145" i="5"/>
  <c r="K144" i="5"/>
  <c r="K143" i="5"/>
  <c r="K142" i="5"/>
  <c r="K141" i="5"/>
  <c r="K140" i="5"/>
  <c r="K139" i="5"/>
  <c r="K138" i="5"/>
  <c r="K137" i="5"/>
  <c r="K136" i="5"/>
  <c r="K135" i="5"/>
  <c r="K134" i="5"/>
  <c r="K133" i="5"/>
  <c r="K132" i="5"/>
  <c r="K131" i="5"/>
  <c r="K130" i="5"/>
  <c r="K129" i="5"/>
  <c r="K128" i="5"/>
  <c r="K127" i="5"/>
  <c r="K126" i="5"/>
  <c r="K125" i="5"/>
  <c r="K124" i="5"/>
  <c r="K123" i="5"/>
  <c r="K122" i="5"/>
  <c r="K121" i="5"/>
  <c r="K120" i="5"/>
  <c r="K119" i="5"/>
  <c r="K118" i="5"/>
  <c r="K117" i="5"/>
  <c r="K116" i="5"/>
  <c r="K115" i="5"/>
  <c r="K114" i="5"/>
  <c r="K113" i="5"/>
  <c r="K112" i="5"/>
  <c r="M13" i="5"/>
  <c r="M11" i="5"/>
  <c r="M9" i="5"/>
  <c r="M15" i="5" l="1"/>
  <c r="N15" i="5" s="1"/>
  <c r="I54" i="6" l="1"/>
  <c r="I61" i="6"/>
  <c r="I69" i="6"/>
  <c r="I71" i="6"/>
  <c r="I76" i="6"/>
  <c r="I78" i="6"/>
  <c r="I82" i="6"/>
  <c r="I109" i="6"/>
  <c r="I118" i="6"/>
  <c r="I124" i="6"/>
  <c r="I126" i="6"/>
  <c r="I128" i="6"/>
  <c r="I132" i="6"/>
  <c r="I134" i="6"/>
  <c r="I146" i="6"/>
  <c r="I151" i="6"/>
  <c r="I153" i="6"/>
  <c r="I155" i="6"/>
  <c r="I170" i="6"/>
  <c r="I173" i="6"/>
  <c r="I179" i="6"/>
  <c r="I187" i="6"/>
  <c r="I190" i="6"/>
  <c r="I215" i="6"/>
  <c r="I216" i="6"/>
  <c r="I217" i="6"/>
  <c r="I218" i="6"/>
  <c r="I219" i="6"/>
  <c r="I220" i="6"/>
  <c r="I221" i="6"/>
  <c r="I222" i="6"/>
  <c r="I223" i="6"/>
  <c r="I224" i="6"/>
  <c r="I225" i="6"/>
  <c r="I226" i="6"/>
  <c r="I227" i="6"/>
  <c r="I228" i="6"/>
  <c r="I229" i="6"/>
  <c r="I230" i="6"/>
  <c r="I231" i="6"/>
  <c r="I232" i="6"/>
  <c r="I233" i="6"/>
  <c r="I234" i="6"/>
  <c r="I235" i="6"/>
  <c r="I236" i="6"/>
  <c r="I238" i="6"/>
  <c r="I244" i="6"/>
  <c r="I248" i="6"/>
  <c r="I251" i="6"/>
  <c r="I253" i="6"/>
  <c r="I303" i="6"/>
  <c r="I311" i="6"/>
  <c r="I313" i="6"/>
  <c r="I315" i="6"/>
  <c r="I317" i="6"/>
  <c r="I323" i="6"/>
  <c r="I326" i="6"/>
  <c r="I328" i="6"/>
  <c r="I331" i="6"/>
  <c r="I333"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L335" i="6"/>
  <c r="L334" i="6"/>
  <c r="L333" i="6"/>
  <c r="L332" i="6"/>
  <c r="L331" i="6"/>
  <c r="L330" i="6"/>
  <c r="L329" i="6"/>
  <c r="L328" i="6"/>
  <c r="L327" i="6"/>
  <c r="L326" i="6"/>
  <c r="L325" i="6"/>
  <c r="L324" i="6"/>
  <c r="L323" i="6"/>
  <c r="L322" i="6"/>
  <c r="L321" i="6"/>
  <c r="L320" i="6"/>
  <c r="L319" i="6"/>
  <c r="L318" i="6"/>
  <c r="L317" i="6"/>
  <c r="L316" i="6"/>
  <c r="L315" i="6"/>
  <c r="L314" i="6"/>
  <c r="L313" i="6"/>
  <c r="L312" i="6"/>
  <c r="L311" i="6"/>
  <c r="L310" i="6"/>
  <c r="L309" i="6"/>
  <c r="L308" i="6"/>
  <c r="L307" i="6"/>
  <c r="L306" i="6"/>
  <c r="L305" i="6"/>
  <c r="L304" i="6"/>
  <c r="L303" i="6"/>
  <c r="L302" i="6"/>
  <c r="L301" i="6"/>
  <c r="L300" i="6"/>
  <c r="L299" i="6"/>
  <c r="L298" i="6"/>
  <c r="L297" i="6"/>
  <c r="L296" i="6"/>
  <c r="L295" i="6"/>
  <c r="L294" i="6"/>
  <c r="L293" i="6"/>
  <c r="L292" i="6"/>
  <c r="L291" i="6"/>
  <c r="L290" i="6"/>
  <c r="L289" i="6"/>
  <c r="L288" i="6"/>
  <c r="L287" i="6"/>
  <c r="L286" i="6"/>
  <c r="L285" i="6"/>
  <c r="L284" i="6"/>
  <c r="L283" i="6"/>
  <c r="L282" i="6"/>
  <c r="L281" i="6"/>
  <c r="L280" i="6"/>
  <c r="L279" i="6"/>
  <c r="L278" i="6"/>
  <c r="L277" i="6"/>
  <c r="L276" i="6"/>
  <c r="L275" i="6"/>
  <c r="L274" i="6"/>
  <c r="L273" i="6"/>
  <c r="L272" i="6"/>
  <c r="L271" i="6"/>
  <c r="L270" i="6"/>
  <c r="L269" i="6"/>
  <c r="L268" i="6"/>
  <c r="L267" i="6"/>
  <c r="L266" i="6"/>
  <c r="L265" i="6"/>
  <c r="L264" i="6"/>
  <c r="L263" i="6"/>
  <c r="L262" i="6"/>
  <c r="L261" i="6"/>
  <c r="L260" i="6"/>
  <c r="L259" i="6"/>
  <c r="L258" i="6"/>
  <c r="L257" i="6"/>
  <c r="L256" i="6"/>
  <c r="L255" i="6"/>
  <c r="L254" i="6"/>
  <c r="L253" i="6"/>
  <c r="L252" i="6"/>
  <c r="L251" i="6"/>
  <c r="L250" i="6"/>
  <c r="L249" i="6"/>
  <c r="L248" i="6"/>
  <c r="L247" i="6"/>
  <c r="L246" i="6"/>
  <c r="L245" i="6"/>
  <c r="L244" i="6"/>
  <c r="L243" i="6"/>
  <c r="L242" i="6"/>
  <c r="L241" i="6"/>
  <c r="L240" i="6"/>
  <c r="L239" i="6"/>
  <c r="L238" i="6"/>
  <c r="L237" i="6"/>
  <c r="L236" i="6"/>
  <c r="L235" i="6"/>
  <c r="L234" i="6"/>
  <c r="L233" i="6"/>
  <c r="L232" i="6"/>
  <c r="L231" i="6"/>
  <c r="L230" i="6"/>
  <c r="L229" i="6"/>
  <c r="L228" i="6"/>
  <c r="L227" i="6"/>
  <c r="L226" i="6"/>
  <c r="L225" i="6"/>
  <c r="L224" i="6"/>
  <c r="L223" i="6"/>
  <c r="L222" i="6"/>
  <c r="L221" i="6"/>
  <c r="L220" i="6"/>
  <c r="L219" i="6"/>
  <c r="L218" i="6"/>
  <c r="L217" i="6"/>
  <c r="L216" i="6"/>
  <c r="L215" i="6"/>
  <c r="L214" i="6"/>
  <c r="L213" i="6"/>
  <c r="L212" i="6"/>
  <c r="L211" i="6"/>
  <c r="L210" i="6"/>
  <c r="L209" i="6"/>
  <c r="L208" i="6"/>
  <c r="L207" i="6"/>
  <c r="L206" i="6"/>
  <c r="L205" i="6"/>
  <c r="L204" i="6"/>
  <c r="L203" i="6"/>
  <c r="L202" i="6"/>
  <c r="L201" i="6"/>
  <c r="L200" i="6"/>
  <c r="L199" i="6"/>
  <c r="L198" i="6"/>
  <c r="L197" i="6"/>
  <c r="L196" i="6"/>
  <c r="L195" i="6"/>
  <c r="L194" i="6"/>
  <c r="L193" i="6"/>
  <c r="L192" i="6"/>
  <c r="L191" i="6"/>
  <c r="L190" i="6"/>
  <c r="L189" i="6"/>
  <c r="L188" i="6"/>
  <c r="L187" i="6"/>
  <c r="L186" i="6"/>
  <c r="L185" i="6"/>
  <c r="L184" i="6"/>
  <c r="L183" i="6"/>
  <c r="L182" i="6"/>
  <c r="L181" i="6"/>
  <c r="L180" i="6"/>
  <c r="L179" i="6"/>
  <c r="L178" i="6"/>
  <c r="L177" i="6"/>
  <c r="L176" i="6"/>
  <c r="L175" i="6"/>
  <c r="L174" i="6"/>
  <c r="L173" i="6"/>
  <c r="L172" i="6"/>
  <c r="L171" i="6"/>
  <c r="L170" i="6"/>
  <c r="L169" i="6"/>
  <c r="L168" i="6"/>
  <c r="L167" i="6"/>
  <c r="L166" i="6"/>
  <c r="L165"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I171" i="6"/>
  <c r="I172" i="6"/>
  <c r="I60" i="6" l="1"/>
  <c r="I140" i="6" l="1"/>
  <c r="K25" i="5"/>
  <c r="I62" i="6" s="1"/>
  <c r="I63" i="6"/>
  <c r="I64" i="6"/>
  <c r="I65" i="6"/>
  <c r="I66" i="6"/>
  <c r="I67" i="6"/>
  <c r="I68" i="6"/>
  <c r="I70" i="6"/>
  <c r="K108" i="5"/>
  <c r="I72" i="6" s="1"/>
  <c r="K109" i="5"/>
  <c r="I73" i="6" s="1"/>
  <c r="K111" i="5"/>
  <c r="I74" i="6" s="1"/>
  <c r="I75" i="6"/>
  <c r="K220" i="5"/>
  <c r="I77" i="6" s="1"/>
  <c r="I79" i="6"/>
  <c r="I80" i="6"/>
  <c r="I81" i="6"/>
  <c r="I83" i="6"/>
  <c r="I84" i="6"/>
  <c r="I85" i="6"/>
  <c r="I86" i="6"/>
  <c r="I87" i="6"/>
  <c r="I88" i="6"/>
  <c r="I89" i="6"/>
  <c r="I90" i="6"/>
  <c r="I91" i="6"/>
  <c r="I92" i="6"/>
  <c r="I93" i="6"/>
  <c r="I94" i="6"/>
  <c r="I95" i="6"/>
  <c r="I96" i="6"/>
  <c r="I97" i="6"/>
  <c r="I98" i="6"/>
  <c r="I99" i="6"/>
  <c r="I100" i="6"/>
  <c r="I101" i="6"/>
  <c r="I102" i="6"/>
  <c r="I103" i="6"/>
  <c r="I104" i="6"/>
  <c r="I105" i="6"/>
  <c r="I106" i="6"/>
  <c r="I107" i="6"/>
  <c r="I108" i="6"/>
  <c r="I110" i="6"/>
  <c r="I111" i="6"/>
  <c r="I112" i="6"/>
  <c r="I113" i="6"/>
  <c r="I114" i="6"/>
  <c r="I115" i="6"/>
  <c r="I116" i="6"/>
  <c r="I117" i="6"/>
  <c r="I119" i="6"/>
  <c r="I120" i="6"/>
  <c r="I121" i="6"/>
  <c r="I122" i="6"/>
  <c r="I123" i="6"/>
  <c r="I125" i="6"/>
  <c r="I127" i="6"/>
  <c r="I129" i="6"/>
  <c r="I130" i="6"/>
  <c r="I131" i="6"/>
  <c r="I133" i="6"/>
  <c r="I135" i="6"/>
  <c r="I136" i="6"/>
  <c r="I137" i="6"/>
  <c r="I138" i="6"/>
  <c r="I139" i="6"/>
  <c r="I141" i="6"/>
  <c r="I142" i="6"/>
  <c r="I143" i="6"/>
  <c r="I144" i="6"/>
  <c r="I145" i="6"/>
  <c r="I147" i="6"/>
  <c r="I148" i="6"/>
  <c r="I149" i="6"/>
  <c r="I150" i="6"/>
  <c r="I152" i="6"/>
  <c r="I154" i="6"/>
  <c r="I156" i="6"/>
  <c r="I157" i="6"/>
  <c r="I158" i="6"/>
  <c r="I159" i="6"/>
  <c r="I160" i="6"/>
  <c r="I161" i="6"/>
  <c r="I162" i="6"/>
  <c r="I163" i="6"/>
  <c r="I164" i="6"/>
  <c r="I165" i="6"/>
  <c r="I166" i="6"/>
  <c r="I167" i="6"/>
  <c r="I168" i="6"/>
  <c r="I169" i="6"/>
  <c r="I174" i="6"/>
  <c r="I175" i="6"/>
  <c r="I176" i="6"/>
  <c r="I177" i="6"/>
  <c r="I178" i="6"/>
  <c r="I180" i="6"/>
  <c r="I181" i="6"/>
  <c r="I182" i="6"/>
  <c r="I183" i="6"/>
  <c r="I184" i="6"/>
  <c r="I185" i="6"/>
  <c r="I186" i="6"/>
  <c r="I188" i="6"/>
  <c r="I189" i="6"/>
  <c r="I191" i="6"/>
  <c r="I192" i="6"/>
  <c r="I193" i="6"/>
  <c r="I194" i="6"/>
  <c r="I195" i="6"/>
  <c r="I196" i="6"/>
  <c r="I197" i="6"/>
  <c r="I198" i="6"/>
  <c r="I199" i="6"/>
  <c r="I200" i="6"/>
  <c r="I201" i="6"/>
  <c r="I202" i="6"/>
  <c r="I203" i="6"/>
  <c r="I204" i="6"/>
  <c r="I205" i="6"/>
  <c r="I206" i="6"/>
  <c r="I207" i="6"/>
  <c r="I208" i="6"/>
  <c r="I209" i="6"/>
  <c r="I210" i="6"/>
  <c r="I211" i="6"/>
  <c r="I212" i="6"/>
  <c r="I213" i="6"/>
  <c r="I214" i="6"/>
  <c r="I237" i="6"/>
  <c r="I239" i="6"/>
  <c r="I240" i="6"/>
  <c r="I241" i="6"/>
  <c r="I242" i="6"/>
  <c r="I243" i="6"/>
  <c r="I245" i="6"/>
  <c r="I246" i="6"/>
  <c r="I247" i="6"/>
  <c r="I249" i="6"/>
  <c r="I250" i="6"/>
  <c r="I252"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4" i="6"/>
  <c r="I305" i="6"/>
  <c r="I306" i="6"/>
  <c r="I307" i="6"/>
  <c r="I308" i="6"/>
  <c r="I309" i="6"/>
  <c r="I310" i="6"/>
  <c r="I312" i="6"/>
  <c r="I314" i="6"/>
  <c r="I316" i="6"/>
  <c r="I318" i="6"/>
  <c r="I319" i="6"/>
  <c r="I320" i="6"/>
  <c r="I321" i="6"/>
  <c r="I322" i="6"/>
  <c r="I324" i="6"/>
  <c r="I325" i="6"/>
  <c r="I327" i="6"/>
  <c r="I329" i="6"/>
  <c r="I330" i="6"/>
  <c r="I332" i="6"/>
  <c r="I334" i="6"/>
  <c r="I335" i="6"/>
  <c r="I48" i="6" l="1"/>
  <c r="I49" i="6"/>
  <c r="I50" i="6"/>
  <c r="I51" i="6"/>
  <c r="I52" i="6"/>
  <c r="I53" i="6"/>
  <c r="I55" i="6"/>
  <c r="I56" i="6"/>
  <c r="I57" i="6"/>
  <c r="I58" i="6"/>
  <c r="I59" i="6"/>
</calcChain>
</file>

<file path=xl/sharedStrings.xml><?xml version="1.0" encoding="utf-8"?>
<sst xmlns="http://schemas.openxmlformats.org/spreadsheetml/2006/main" count="3409" uniqueCount="1074">
  <si>
    <t>GTC23R</t>
  </si>
  <si>
    <t>MAQUINAS ELECTRICAS ROTATORIAS. PARTE 16: SISTEMAS DE EXCITACION PARA MAQUINAS SINCRONICAS. CAPITULO 2: MODELOS PARA LOS ESTUDIOS DE REDES.</t>
  </si>
  <si>
    <t>GTC48A</t>
  </si>
  <si>
    <t>GUIA PARA LA APLICACION Y OPERACION DE MAQUINAS SINCRONICAS DE POLOS LISOS TIPO TURBINA QUE USAN HIDROGENO COMO REFRIGERANTE.</t>
  </si>
  <si>
    <t>GTC49R</t>
  </si>
  <si>
    <t>TRANSFORMADORES. GUIA PARA LA INSTALACION Y PUESTA EN SERVICIO DE TRANSFORMADORES DE DISTRIBUCION SUMERGIDOS EN LIQUIDO REFRIGERANTE PARA USO A LA INTEMPERIE -MONTAJE EN POSTE-.</t>
  </si>
  <si>
    <t>GTC60A</t>
  </si>
  <si>
    <t>METROLOGIA. GUIA PARA LA CALIBRACION DE PATRONES DE MEDIDA.</t>
  </si>
  <si>
    <t>NTC1011A</t>
  </si>
  <si>
    <t>MADERAS. DETERMINACION DE LOS ESFUERZOS UNITARIOS BASICOS.</t>
  </si>
  <si>
    <t>NTC1076A</t>
  </si>
  <si>
    <t>GLUCOSA. METODOS DE ENSAYO.</t>
  </si>
  <si>
    <t>NTC1101A</t>
  </si>
  <si>
    <t>METALURGIA. ALAMBRE BRILLANTE DE ACERO DE ALTA RESISTENCIA PARA CABLES.</t>
  </si>
  <si>
    <t>NTC1142A</t>
  </si>
  <si>
    <t>GRASAS. DETERMINACION DEL CONTENIDO DE GRASA.</t>
  </si>
  <si>
    <t>NTC1178A</t>
  </si>
  <si>
    <t>BARRAS DE ACERO AL CARBONO PARA RESORTES.</t>
  </si>
  <si>
    <t>NTC1182A</t>
  </si>
  <si>
    <t>BARRAS DE ACEROS ALEADOS ACABADAS EN FRIO.</t>
  </si>
  <si>
    <t>NTC1189A</t>
  </si>
  <si>
    <t>METALURGIA. PRODUCTOS TUBULARES DE ACERO. RECUBRIMIENTO DE CINC.</t>
  </si>
  <si>
    <t>NTC11A</t>
  </si>
  <si>
    <t>TUBERIA METALICA. TUBOS DE ACERO AL CARBONO, DE ACERO ALEADO FERRITICO Y DE ACERO ALEADO AUSTENITICO, CON Y SIN COSTURA. REQUISITOS GENERALES.</t>
  </si>
  <si>
    <t>NTC1200R</t>
  </si>
  <si>
    <t>PAPELES Y CARTONES PARA IMPRESION. DETERMINACION DE LA ABSORBENCIA DE TINTA.</t>
  </si>
  <si>
    <t>NTC1217R</t>
  </si>
  <si>
    <t>AISLADORES DE PORCELANA TIPO POSTE - AISLADORES DE APARATOS - FABRICADOS POR EL PROCESO HUMEDO.</t>
  </si>
  <si>
    <t>NTC1243R</t>
  </si>
  <si>
    <t>COMPONENTES CERAMICOS PARA PROPOSITOS ELECTRICOS. TOLERANCIAS DIMENSIONALES.</t>
  </si>
  <si>
    <t>NTC1285R</t>
  </si>
  <si>
    <t>ELECTROTECNIA. METODO DE ENSAYO PARA AISLADORES DE POTENCIA ELECTRICA.</t>
  </si>
  <si>
    <t>NTC12A</t>
  </si>
  <si>
    <t>TUBOS DE ACERO DE BAJO CARBONO Y CARBONO-MOLIBDENO SIN COSTURA PARA SERVICIO DE REFINERIA.</t>
  </si>
  <si>
    <t>NTC13A</t>
  </si>
  <si>
    <t>TUBOS DE ACERO DE ALEACION INTERMEDIA SIN COSTURA PARA SERVICIO DE REFINERIAS.</t>
  </si>
  <si>
    <t>NTC1440A</t>
  </si>
  <si>
    <t>MUEBLES DE OFICINA. CONSIDERACIONES GENERALES RELATIVAS A LA POSICION DE TRABAJO: SILLA - ESCRITORIO.</t>
  </si>
  <si>
    <t>NTC1444A</t>
  </si>
  <si>
    <t>ANTRACITA PARA CAJAS Y TAPAS DE BATERIA DE CAUCHO DURO.</t>
  </si>
  <si>
    <t>NTC1469A</t>
  </si>
  <si>
    <t>CASQUILLOS Y PORTALAMPARAS PARA LAMPARAS DE ILUMINACION GENERAL. DESIGNACIONES.</t>
  </si>
  <si>
    <t>NTC1470A</t>
  </si>
  <si>
    <t>ELECTROTECNIA. CASQUILLOS Y PORTALAMPARAS ROSCADOS E27 Y E40. DIMENSIONES Y GALGAS DE VERIFICACION.</t>
  </si>
  <si>
    <t>NTC1497A</t>
  </si>
  <si>
    <t>ACEITE MINERAL LIVIANO Y ACEITE MINERAL PESADO.</t>
  </si>
  <si>
    <t>NTC1507A</t>
  </si>
  <si>
    <t>TERMINOLOGIA DEL MOBILIARIO DE OFICINA.</t>
  </si>
  <si>
    <t>NTC1586A</t>
  </si>
  <si>
    <t>MUEBLES. MUEBLES DE MADERA. DETERMINACION DE LA RESISTENCIA DE LOS ACABADOS A LAS MANCHAS Y LOS DISOLVENTES.</t>
  </si>
  <si>
    <t>NTC1587A</t>
  </si>
  <si>
    <t>MUEBLES. MUEBLES DE MADERA. DETERMINACION DE LA RESISTENCIA DE LOS ACABADOS AL CALOR.</t>
  </si>
  <si>
    <t>NTC1593A</t>
  </si>
  <si>
    <t>MECANICA. CABLES PEQUENOS DE ACERO.</t>
  </si>
  <si>
    <t>NTC1612A</t>
  </si>
  <si>
    <t>MUEBLES. MUEBLES DE MADERA. DETERMINACION DE LA RESISTENCIA AL IMPACTO DE LOS ACABADOS.</t>
  </si>
  <si>
    <t>NTC1626A</t>
  </si>
  <si>
    <t>INDUSTRIA FARMACEUTICA. ESTEARATO DE MAGNESIO PARA LA INDUSTRIA DE COSMETICOS.</t>
  </si>
  <si>
    <t>NTC1666A</t>
  </si>
  <si>
    <t>MECANICA. ELEMENTOS DE TRANSMISION. CABLES PARA GRUAS Y EXCAVADORAS, Y PROPOSITOS INDUSTRIALES EN GENERAL.</t>
  </si>
  <si>
    <t>NTC1674A</t>
  </si>
  <si>
    <t>TRANSPORTE Y EMBALAJE. CANECAS PLASTICAS PARA LA RECOLECCION DE BASURAS.</t>
  </si>
  <si>
    <t>NTC1676R</t>
  </si>
  <si>
    <t>CARBON. CARBONES DE HULLA - DUROS -. CLASIFICACION POR TIPO.</t>
  </si>
  <si>
    <t>NTC170A</t>
  </si>
  <si>
    <t>TUBERIA METALICA. TUBOS DE ACERO CON COSTURA, TIPO LIVIANO APTOS PARA SER ROSCADOS, PARA LA PROTECCION DE CONDUCTORES ELECTRICOS.</t>
  </si>
  <si>
    <t>NTC1758A</t>
  </si>
  <si>
    <t>ELECTROTECNIA. CABLES TELEFONICOS URBANOS EN PARES AISLADOS CON PAPEL, CON CUBIERTA BARRERA CONTRA HUMEDAD, CON O SIN ARMADURA.</t>
  </si>
  <si>
    <t>NTC1763A</t>
  </si>
  <si>
    <t>INDUSTRIAS ALIMENTARIAS. AZUFRE TIPO SOLUBLE PARA LA INDUSTRIA AZUCARERA.</t>
  </si>
  <si>
    <t>NTC1805A</t>
  </si>
  <si>
    <t>MUEBLES. ESTANTERIAS METALICAS. REQUISITOS FISICOS DE CALIDAD.</t>
  </si>
  <si>
    <t>NTC1844A</t>
  </si>
  <si>
    <t>MUEBLES. EQUIPOS DE SEGURIDAD. CERRADURAS DE COMBINACION.</t>
  </si>
  <si>
    <t>NTC1849A</t>
  </si>
  <si>
    <t>METROLOGIA. PESAS QUILATES.</t>
  </si>
  <si>
    <t>NTC189A</t>
  </si>
  <si>
    <t>ELECTROTECNIA. BOMBILLAS ELÉCTRICAS DE FILAMENTO DE TUNGSTENO PARA USO DOMÉSTICO Y USOS SIMILARES DE ILUMINACIÓN EN GENERAL.</t>
  </si>
  <si>
    <t>NTC18A</t>
  </si>
  <si>
    <t>TUBOS DE ACERO AUSTENITICO AL CROMO - NIQUEL SIN COSTURA PARA SERVICIO DE REFINERIAS.</t>
  </si>
  <si>
    <t>NTC1966A</t>
  </si>
  <si>
    <t>MADERAS. POSTES DE MANGLE PARA LINEAS AEREAS DE ENERGIA Y TELECOMUNICACIONES.</t>
  </si>
  <si>
    <t>NTC1971A</t>
  </si>
  <si>
    <t>METALURGIA. ACERO ESTRUCTURAL AL MANGANESO VANADIO DE BAJA ALEACION Y ALTA RESISTENCIA.</t>
  </si>
  <si>
    <t>NTC1987A</t>
  </si>
  <si>
    <t>MUEBLES. MUEBLES PARA HOGAR. MESAS.</t>
  </si>
  <si>
    <t>NTC2039A</t>
  </si>
  <si>
    <t>INDUSTRIA ALIMENTARIA. AGENTES ANTIMICROBIANOS UTILIZADOS EN LA PRESERVACION DEL JUGO DE LA CANA DE AZUCAR.</t>
  </si>
  <si>
    <t>NTC2040A</t>
  </si>
  <si>
    <t>INDUSTRIAS ALIMENTARIAS. CITRATO DE POTASIO.</t>
  </si>
  <si>
    <t>NTC2044A</t>
  </si>
  <si>
    <t>EQUIPOS Y UTILES DE OFICINA. MAQUINAS DE ESCRIBIR.</t>
  </si>
  <si>
    <t>NTC2045A</t>
  </si>
  <si>
    <t>EQUIPOS Y UTILES DE OFICINA. CINTAS PARA MAQUINAS DE ESCRIBIR.</t>
  </si>
  <si>
    <t>NTC2053A</t>
  </si>
  <si>
    <t>VIDRIO. PIPETAS. CODIGO DE COLORES.</t>
  </si>
  <si>
    <t>NTC2069A</t>
  </si>
  <si>
    <t>ELECTRICIDAD. BALASTOS PARA BOMBILLAS DE VAPOR DE MERCURIO A ALTA PRESION.</t>
  </si>
  <si>
    <t>NTC2073A</t>
  </si>
  <si>
    <t>ELECTRICIDAD. CINTAS DE ALUMINIO RECUBIERTO PARA PANTALLAS DE CABLES TELEFONICOS.</t>
  </si>
  <si>
    <t>NTC2087A</t>
  </si>
  <si>
    <t>METALURGIA. ALAMBRE BRONCEADO DE ACERO PARA PESTANAS DE LLANTAS PARA AUTOMOTORES.</t>
  </si>
  <si>
    <t>NTC2093R</t>
  </si>
  <si>
    <t>MUEBLES. MESAS DE DIBUJO.</t>
  </si>
  <si>
    <t>NTC2117A</t>
  </si>
  <si>
    <t>BALASTOS PARA BOMBILLAS DE DESCARGA -EXCLUIDAS LAS BOMBILLAS FLUORESCENTES TUBULARES- REQUISITOS GENERALES Y DE SEGURIDAD.</t>
  </si>
  <si>
    <t>NTC2119A</t>
  </si>
  <si>
    <t>ELECTROTECNIA. BOMBILLAS DE VAPOR DE MERCURIO A ALTA PRESION.</t>
  </si>
  <si>
    <t>NTC2131A</t>
  </si>
  <si>
    <t>SECCIONADORES DE ALTA TENSION. SECCIONADORES PARA TENSIONES NOMINALES ENTRE 1KV Y 52KV.</t>
  </si>
  <si>
    <t>NTC2135R</t>
  </si>
  <si>
    <t>ELECTROTECNIA. TRANSFORMADORES. GUIA PARA FORMULAS DE EVALUACION DE PERDIDAS.</t>
  </si>
  <si>
    <t>NTC2148R</t>
  </si>
  <si>
    <t>ELECTROTECNIA. MEDIDORES DE ENERGIA REACTIVA.</t>
  </si>
  <si>
    <t>NTC2155A</t>
  </si>
  <si>
    <t>CONECTORES DE POTENCIA PARA SUBESTACIONES ELECTRICAS.</t>
  </si>
  <si>
    <t>NTC2166A</t>
  </si>
  <si>
    <t>DESCARGADORES DE SOBRETENSIONES DE RESISTENCIA VARIABLE CON EXPLOSORES PARA REDES DE CORRIENTE ALTERNA.</t>
  </si>
  <si>
    <t>NTC2174A</t>
  </si>
  <si>
    <t>EQUIPOS Y UTILES DE OFICINA. BOLIGRAFOS.</t>
  </si>
  <si>
    <t>NTC2223A</t>
  </si>
  <si>
    <t>EQUIPOS Y UTILES DE OFICINA. TINTA LIQUIDA PARA ESCRIBIR.</t>
  </si>
  <si>
    <t>NTC2232A</t>
  </si>
  <si>
    <t>ELECTROTECNIA. PORTALAMPARAS EDISON ROSCADOS.</t>
  </si>
  <si>
    <t>NTC2233A</t>
  </si>
  <si>
    <t>INDICADORES DE DEMANDA MAXIMA CLASE 1,0.</t>
  </si>
  <si>
    <t>NTC2259A</t>
  </si>
  <si>
    <t>EQUIPOS Y UTILES DE OFICINA. REPUESTOS DE TINTA PARA BOLIGRAFOS.</t>
  </si>
  <si>
    <t>NTC2263A</t>
  </si>
  <si>
    <t>METROLOGIA. MANOMETROS INDICADORES DE PRESION, MANOMETROS DE VACIO Y MANOMETROS DE PRESION-VACIO PARA USOS GENERALES.</t>
  </si>
  <si>
    <t>NTC2271A</t>
  </si>
  <si>
    <t>MINERIA. BENTONITA.</t>
  </si>
  <si>
    <t>NTC2305A</t>
  </si>
  <si>
    <t>MUEBLES. MUEBLES PARA HOGAR. GABINETES.</t>
  </si>
  <si>
    <t>NTC2306A</t>
  </si>
  <si>
    <t>MUEBLES. MUEBLES PARA HOGAR. CAMAS.</t>
  </si>
  <si>
    <t>NTC2334A</t>
  </si>
  <si>
    <t>EQUIPOS Y UTILES DE OFICINA. LAPICES DE MINA DE GRAFITO.</t>
  </si>
  <si>
    <t>NTC2383A</t>
  </si>
  <si>
    <t>ELECTROTECNIA. CINTAS DE ACERO RECUBIERTAS PARA ARMADURAS DE CABLES TELEFONICOS.</t>
  </si>
  <si>
    <t>NTC2393R</t>
  </si>
  <si>
    <t>ELECTROTECNIA. BOMBILLAS ELECTRICAS DE HALURO METALICO DE 400W.</t>
  </si>
  <si>
    <t>NTC2394R</t>
  </si>
  <si>
    <t>ELECTROTECNIA. BOMBILLAS ELECTRICAS DE HALURO METALICO DE 1000W.</t>
  </si>
  <si>
    <t>NTC2416R</t>
  </si>
  <si>
    <t>VOCABULARIO. GENERACION, TRANSMISION Y DISTRIBUCION DE ENERGIA ELECTRICA. GENERALIDADES.</t>
  </si>
  <si>
    <t>NTC2440R</t>
  </si>
  <si>
    <t>TECNOLOGIA GRAFICA. DETERMINACION DEL TACK DE TINTAS PASTOSAS Y VEHICULOS MEDIANTE UN MEDIDOR DE TACK ROTATORIO.</t>
  </si>
  <si>
    <t>NTC2467A</t>
  </si>
  <si>
    <t>ELECTROTECNIA. CABLES DE POTENCIA MONOPOLARES CON CONDUCTOR DE COBRE Y ALUMINIO (15 KV A 69 KV). CAPACIDADES DE TRANSPORTE DE CORRIENTE.</t>
  </si>
  <si>
    <t>NTC2486A</t>
  </si>
  <si>
    <t>INDUSTRIAS ALIMENTARIAS. GRASAS Y ACEITES. METODO DE DETERMINACION DEL INDICE DE GRASA SOLIDA POR DILATOMETRIA.</t>
  </si>
  <si>
    <t>NTC2514A</t>
  </si>
  <si>
    <t>MUEBLES PARA HOGAR. MUEBLES Y ACCESORIOS DE COCINA.</t>
  </si>
  <si>
    <t>NTC2545R</t>
  </si>
  <si>
    <t>ELECTROTECNIA. GENERACION, TRANSMISION Y DISTRIBUCION DE ENERGIA ELECTRICA. SUBESTACIONES. VOCABULARIO.</t>
  </si>
  <si>
    <t>NTC2564A</t>
  </si>
  <si>
    <t>ELECTROTECNIA. CABLES DE POTENCIA. RELACIONES DE RESISTENCIA CA/CD A 60 CICLOS.</t>
  </si>
  <si>
    <t>NTC2574A</t>
  </si>
  <si>
    <t>ELECTROTECNIA. HERRAJES Y ACCESORIOS PARA REDES Y LINEAS AEREAS DE DISTRIBUCION DE ENERGIA ELECTRICA. TORNILLOS GALVANIZADOS CON CABEZA CUADRADA PARA MADERA.</t>
  </si>
  <si>
    <t>NTC2605A</t>
  </si>
  <si>
    <t>MAQUINAS DE OFICINA Y MAQUINAS DE IMPRESION USADAS PARA EL PROCESAMIENTO DE LA INFORMACION. ANCHOS DE FABRICACION PARA CINTAS DE IMPRESION - EN CARRETES - MAYORES DE 19 MM.</t>
  </si>
  <si>
    <t>NTC2612R</t>
  </si>
  <si>
    <t>EMBALAJES DE PLASTICO. RECIPIENTES DE PLASTICO PARA EXTINTORES DE POLVO QUIMICO SECO CON CAPACIDAD DE CARGA HASTA DE 5 KG.</t>
  </si>
  <si>
    <t>NTC2629A</t>
  </si>
  <si>
    <t>TUBERIA METALICA. TUBERIA DE HIERRO DUCTIL. REVESTIMIENTO DE MORTERO-CEMENTO CENTRIFUGADO. CONTROLES DE COMPOSICION DEL MORTERO RECIENTEMENTE APLICADO.</t>
  </si>
  <si>
    <t>NTC2633A</t>
  </si>
  <si>
    <t>SIDERURGIA. BARRAS Y CHAPAS DE ACERO AL CARBONO DE MEDIA Y BAJA RESISTENCIA A LA TENSION.</t>
  </si>
  <si>
    <t>NTC2648A</t>
  </si>
  <si>
    <t>IMPRENTA Y EDITORIALES. TINTAS. DETERMINACION DE LA VISCOSIDAD MEDIANTE EL USO DE LA COPA DE FLUJO ZHAN.</t>
  </si>
  <si>
    <t>NTC2664R</t>
  </si>
  <si>
    <t>ELECTROTECNIA. HERRAJES Y ACCESORIOS PARA REDES Y LINEAS AEREAS DE DISTRIBUCION DE ENERGIA ELECTRICA. GRAPA PARA SUSPENSION DE CABLES MENSAJEROS.</t>
  </si>
  <si>
    <t>NTC2675A</t>
  </si>
  <si>
    <t>MATERIAS PRIMAS PARA PINTURAS. ALQUITRAN DE HULLA PARA PINTURAS.</t>
  </si>
  <si>
    <t>NTC2685R</t>
  </si>
  <si>
    <t>ENSAYOS DE AISLADORES TIPO POSTE FABRICADOS EN MATERIAL ORGANICO, UTILIZADOS EN SISTEMAS CON TENSION NOMINAL MAYOR A 1000 V Y MENOR A 300 KV.</t>
  </si>
  <si>
    <t>NTC2690A</t>
  </si>
  <si>
    <t>IMPRENTA Y EDITORIALES. IMPRESIONES. PREPARACION DE IMPRESIONES ESTANDAR PARA ENSAYOS OPTICOS.</t>
  </si>
  <si>
    <t>NTC2708A</t>
  </si>
  <si>
    <t>PRODUCTOS QUIMICOS PARA USO AGROPECUARIO. PLAGUICIDAS. EMPAQUES DE PAPEL.</t>
  </si>
  <si>
    <t>NTC2710A</t>
  </si>
  <si>
    <t>INDUSTRIAS ALIMENTARIAS. PRODUCTOS GRASOS COMESTIBLES. ESTABILIDAD DE LAS GRASAS Y ACEITES. METODO DEL OXIGENO ACTIVO - MOA -.</t>
  </si>
  <si>
    <t>NTC2743R</t>
  </si>
  <si>
    <t>ELECTROTECNIA. CAMPOS DE PRUEBA PARA TRANSFORMADORES. REQUISITOS MINIMOS Y CLASIFICACION.</t>
  </si>
  <si>
    <t>NTC2761R</t>
  </si>
  <si>
    <t>MATERIALES AISLANTES DE CERAMICA Y VIDRIO. METODOS DE ENSAYO.</t>
  </si>
  <si>
    <t>NTC2763R</t>
  </si>
  <si>
    <t>TELECOMUNICACIONES. RED EXTERNA. ARMARIOS DE DISTRIBUCION PARA REDES TELEFONICAS DE PLANTA EXTERNA.</t>
  </si>
  <si>
    <t>NTC2784R</t>
  </si>
  <si>
    <t>ELECTROTECNIA. GUIA PARA EMBALAJE, ALMACENAMIENTO Y TRANSPORTE DE TRANSFORMADORES DE DISTRIBUCION.</t>
  </si>
  <si>
    <t>NTC2798R</t>
  </si>
  <si>
    <t>ELECTROTECNIA. MOTORES Y GENERADORES. DIMENSIONES DE ESCOBILLAS Y PORTAESCOBILLAS PARA MAQUINARIA ELECTRICA.</t>
  </si>
  <si>
    <t>NTC2812R</t>
  </si>
  <si>
    <t>ELECTROTECNIA. VOCABULARIO PARA TELEFONIA DE PLANTA EXTERNA.</t>
  </si>
  <si>
    <t>NTC2867A</t>
  </si>
  <si>
    <t>MUEBLES. MUEBLES PARA EL HOGAR. SOFAS.</t>
  </si>
  <si>
    <t>NTC2868A</t>
  </si>
  <si>
    <t>MUEBLES. MUEBLES PARA EL HOGAR. SILLAS Y BUTACAS.</t>
  </si>
  <si>
    <t>NTC2892A</t>
  </si>
  <si>
    <t>EMBALAJES DE PLASTICO. ENVASES PORTATILES DE PLASTICO PARA COCINOL.</t>
  </si>
  <si>
    <t>NTC2910A</t>
  </si>
  <si>
    <t>REFRIGERACION. PRUEBAS DE COMPRESORES PARA REFRIGERACION.</t>
  </si>
  <si>
    <t>NTC2911A</t>
  </si>
  <si>
    <t>REFRIGERACION. GUIA PARA LA PRESENTACION DE LOS DATOS DE RENDIMIENTO DE COMPRESORES DE REFRIGERACION.</t>
  </si>
  <si>
    <t>NTC2957R</t>
  </si>
  <si>
    <t>ELECTROTECNIA. GUIA PARA EL CALCULO DE LOS PARAMETROS DE TRANSMISION EN CABLES TELEFONICOS.</t>
  </si>
  <si>
    <t>NTC2999A</t>
  </si>
  <si>
    <t>ELECTROTECNIA. PROCEDIMIENTO PARA ENSAYO DE TENSION DE IMPULSO EN CONDUCTORES AISLADOS.</t>
  </si>
  <si>
    <t>NTC318A</t>
  </si>
  <si>
    <t>TUBOS FLUORESCENTES PARA ALUMBRADO GENERAL.</t>
  </si>
  <si>
    <t>NTC3230R</t>
  </si>
  <si>
    <t>ELECTROTECNIA. NORMA PARA ENSAYAR RESINAS EPOXICAS.</t>
  </si>
  <si>
    <t>NTC3235A</t>
  </si>
  <si>
    <t>DOCUMENTACION. MENSAJE TELEGRAFICO.</t>
  </si>
  <si>
    <t>NTC3281A</t>
  </si>
  <si>
    <t>ELECTROTECNIA. BOMBILLAS DE MERCURIO. METODOS PARA MEDIR SUS CARACTERISTICAS.</t>
  </si>
  <si>
    <t>NTC3291R</t>
  </si>
  <si>
    <t>REFRIGERACION. PRUEBA DE SISTEMAS DE REFRIGERACION.</t>
  </si>
  <si>
    <t>NTC3367A</t>
  </si>
  <si>
    <t>SIDERURGIA. ALAMBRON DE ACERO PARA LA FABRICACION EN FRIO DE ELEMENTOS DE FIJACION.</t>
  </si>
  <si>
    <t>NTC3389R</t>
  </si>
  <si>
    <t>COORDINACION DE AISLAMIENTO. GUIA DE APLICACION.</t>
  </si>
  <si>
    <t>NTC3457A</t>
  </si>
  <si>
    <t>MUEBLES. MUEBLES HOSPITALARIOS. ARMAZONES DE CAMAS HOSPITALARIAS.</t>
  </si>
  <si>
    <t>NTC3464A</t>
  </si>
  <si>
    <t>SIDERURGIA. PERFILES DE ACERO LAMINADOS EN CALIENTE PARA USO GENERAL. TOLERANCIAS EN VIGAS, COLUMNAS Y PERFILES EN U CON ALAS INCLINADAS.</t>
  </si>
  <si>
    <t>NTC3508R</t>
  </si>
  <si>
    <t>SIDERURGIA. PERFILES DE ACERO LAMINADOS EN CALIENTE PARA USO GENERAL. PERFILES EN U CON ALAS INCLINADAS. DIMENSIONES Y PROPIEDADES DE SECCION.</t>
  </si>
  <si>
    <t>NTC3543R</t>
  </si>
  <si>
    <t>ELECTROTECNIA. LINEAS Y REDES AEREAS DE ENERGIA ELECTRICA. VOCABULARIO.</t>
  </si>
  <si>
    <t>NTC3547A</t>
  </si>
  <si>
    <t>ELECTROTECNIA. CONTROLES PARA SISTEMAS DE ILUMINACION EXTERIOR.</t>
  </si>
  <si>
    <t>NTC3580A</t>
  </si>
  <si>
    <t>DOCUMENTACION. GUIA PARA LA ELABORACION DE HOJAS DE TRANSMISION POR TELEFAX.</t>
  </si>
  <si>
    <t>NTC3582R</t>
  </si>
  <si>
    <t>ELECTROTECNIA. GUIA PARA LA PUESTA A TIERRA DE TRANSFORMADORES CON TENSION DE SERIE 15 KV.</t>
  </si>
  <si>
    <t>NTC3635R</t>
  </si>
  <si>
    <t>SIDERURGIA. PERFILES DE ACERO LAMINADOS EN CALIENTE PARA USO GENERAL. PERFILES EN T, DE BORDES REDONDEADOS, CON ALTURA NOMINAL Y ANCHO DE CARA IGUALES. DIMENSIONES, MASA, TOLERANCIAS Y VALORES DE ESTATICA.</t>
  </si>
  <si>
    <t>NTC3657R</t>
  </si>
  <si>
    <t>ELECTROTECNIA. PERDIDAS MAXIMAS EN BALASTOS, PARA BOMBILLAS DE ALTA INTENSIDAD DE DESCARGA.</t>
  </si>
  <si>
    <t>NTC3677A</t>
  </si>
  <si>
    <t>HIDROXICLORURO DE ALUMINIO PARA LA INDUSTRIA DE COSMETICOS.</t>
  </si>
  <si>
    <t>NTC3766R</t>
  </si>
  <si>
    <t>INGENIERIA CIVIL Y ARQUITECTURA. REJILLAS DE CONCRETO - GRAMOQUINES - PARA PAVIMENTACION Y CONTROL DE LA EROSION.</t>
  </si>
  <si>
    <t>NTC3861A</t>
  </si>
  <si>
    <t>TELECOMUNICACIONES. EMPALMES PARA FIBRAS Y CABLES OPTICOS. PARTE 2. ESPECIFICACIONES INTERMEDIAS ORGANIZADORES DE EMPALME Y CUBIERTAS PARA FIBRAS Y CABLES OPTICOS.</t>
  </si>
  <si>
    <t>NTC3862A</t>
  </si>
  <si>
    <t>TELECOMUNICACIONES. EMPALMES PARA FIBRAS Y CABLES OPTICOS. PARTE 3. ESPECIFICACIONES INTERMEDIAS. EMPALMES POR FUSION PARA FIBRAS Y CABLES OPTICOS.</t>
  </si>
  <si>
    <t>NTC3879R</t>
  </si>
  <si>
    <t>GRASAS Y ACEITES VEGETALES Y ANIMALES DETERMINACION DE BUTILHIDROXIANISOL (BHA) Y BUTILHIDROXITOLUENO (BHT). METODO CROMATOGRAFICO GAS-LIQUIDO.</t>
  </si>
  <si>
    <t>NTC3921R</t>
  </si>
  <si>
    <t>DIMENSIONES Y SERIES DE POTENCIAS PARA MAQUINAS ELECTRICAS ROTATORIAS. PARTE 3. PEQUEÑOS MOTORES INCORPORADOS. BRIDAS NUMEROS BF10 A BF50.</t>
  </si>
  <si>
    <t>NTC3924R</t>
  </si>
  <si>
    <t>DIMENSIONES Y SERIES DE POTENCIAS PARA MAQUINAS ELECTRICAS ROTATORIAS PARTE 1: TAMAÑOS CONSTRUCTIVOS ENTRE 56 Y 400 Y DE LAS BRIDAS ENTRE 55 Y 1080.</t>
  </si>
  <si>
    <t>NTC3973R</t>
  </si>
  <si>
    <t>MATERIALES METÁLICOS. ALAMBRE. ENSAYO DE FLEXIÓN INVERSA</t>
  </si>
  <si>
    <t>NTC3982R</t>
  </si>
  <si>
    <t>MATERIALES AISLANTES DE CERAMICA Y VIDRIO. PARTE 1. DEFINICIONES Y CLASIFICACION.</t>
  </si>
  <si>
    <t>NTC3983R</t>
  </si>
  <si>
    <t>DIMENSIONES Y SERIES DE POTENCIA DE LAS MAQUINAS ELECTRICAS ROTATORIAS. PARTE 2. DESIGNACION DE LAS CARCASAS ENTRE 355 Y 1000 Y DE LAS BRIDAS ENTRE 1180 Y 2360.</t>
  </si>
  <si>
    <t>NTC3999R</t>
  </si>
  <si>
    <t>INGENIERIA CIVIL Y ARQUITECTURA. METODO DE ENSAYO PARA DETERMINAR LA EXISTENCIA DE HUMEDAD CAPILAR EN EL CONCRETO Y EN LA MAMPOSTERIA DE CONCRETO, MEDIANTE UNA LAMINA DE PLASTICO.</t>
  </si>
  <si>
    <t>NTC402R</t>
  </si>
  <si>
    <t>SIDERURGIA. PERFILES DE ACERO LAMINADOS EN CALIENTE PARA USO GENERAL. ANGULOS DE ALAS IGUALES Y DESIGUALES. TOLERANCIAS EN DIMENSIONES Y EN MASA.</t>
  </si>
  <si>
    <t>NTC4119R</t>
  </si>
  <si>
    <t>ELEMENTOS MECANICOS. CALENTADORES DE AGUA TIPO ALMACENAMIENTO. VALVULA DE RETENCION ALIVIADA.</t>
  </si>
  <si>
    <t>NTC4133R</t>
  </si>
  <si>
    <t>TELECOMUNICACIONES. RED DE PLANTA EXTERNA. GUIA METODOLOGICA PARA EMPALMERIA.</t>
  </si>
  <si>
    <t>NTC4169-1R</t>
  </si>
  <si>
    <t>PLASTICOS. TUBOS Y ACCESORIOS TERMOPLASTICOS. TEMPERATURA DE ABLANDAMIENTO VICAT. PARTE 1: METODO GENERAL DE ENSAYO.</t>
  </si>
  <si>
    <t>NTC4169-2R</t>
  </si>
  <si>
    <t>PLASTICOS. TUBOS Y ACCESORIOS TERMOPLASTICOS. TEMPERATURA DE ABLANDAMIENTO VICAT. PARTE 2: CONDICIONES DE ENSAYO PARA TUBOS Y ACCESORIOS DE POLI-CLORURO DE VINILO RIGIDO- -PVC-U- O POLI-CLORURO DE VNINILO CLORADO- -CPVC- PARA TUBOS DE POLICLORURO DE VINILO DE ALTA RESISTENCIA AL IMPACTO -PVC-HI-.</t>
  </si>
  <si>
    <t>NTC4169-3R</t>
  </si>
  <si>
    <t>PLASTICOS. TUBOS Y ACCESORIOS TERMOPLASTICOS. TEMPERATURA DE ABLANDAMIENTO VICAT. PARTE 3: CONDICIONES DE ENSAYO PARA TUBOS Y ACCESORIOS DE ACRILONITRILO BUTADIENO ESTIRENO (ABS) Y ACRILONITRILO BUTADIENO ESTER ACRILATO (ASA).</t>
  </si>
  <si>
    <t>NTC4186R</t>
  </si>
  <si>
    <t>INGENIERIA CIVIL Y ARQUITECTURA. ELABORACION DE PANELES DE MORTERO PARA ENSAYAR REVESTIMIENTOS.</t>
  </si>
  <si>
    <t>NTC4198R</t>
  </si>
  <si>
    <t>ESPECIFICACIONES PARA MATERIALES AISLANTES DE CERAMICA Y VIDRIO. ESPECIFICACIONES PARA MATERIALES INDIVIDUALES.</t>
  </si>
  <si>
    <t>NTC4222R</t>
  </si>
  <si>
    <t>INGENIERIA CIVIL Y ARQUITECTURA. PROCESAMIENTO DE LIMPIADO PARA SUPERFICIES DE CONCRETO O DE MAMPOSTERIA DE CONCRETO, ANTES DE LA APLICACION DE REVESTIMIENTOS.</t>
  </si>
  <si>
    <t>NTC4228A</t>
  </si>
  <si>
    <t>DOCUMENTACION. ELABORACION HOJAS DE VIDA.</t>
  </si>
  <si>
    <t>NTC4237R</t>
  </si>
  <si>
    <t>TELEMEDIDA PARA CONSUMO Y DEMANDA.</t>
  </si>
  <si>
    <t>NTC4238R</t>
  </si>
  <si>
    <t>AISLADORES FABRICADOS DE PORCELANA POR PROCESO HUMEDO. TIPO APARATOS PARA INTERIORES.</t>
  </si>
  <si>
    <t>NTC4241R</t>
  </si>
  <si>
    <t>VOCABULARIO ELECTROTECNICO INTERNACIONAL. EQUIPO DE MANIOBRA Y CONTROL DE FUSIBLES.</t>
  </si>
  <si>
    <t>NTC425A</t>
  </si>
  <si>
    <t>ENSAYO DE DOBLAMIENTO LIBRE PARA DUCTILIDAD DE SOLDADURA.</t>
  </si>
  <si>
    <t>NTC4263R</t>
  </si>
  <si>
    <t>TORON DE ACERO GALVANIZADO PARA CABLE MENSAJERO FIGURA OCHO AUTOSOPORTADO.</t>
  </si>
  <si>
    <t>NTC4268R</t>
  </si>
  <si>
    <t>SILLAS DE RUEDAS. CLASIFICACION POR TIPO, CON BASE EN CARACTERISTICAS DE ASPECTO.</t>
  </si>
  <si>
    <t>NTC4288A</t>
  </si>
  <si>
    <t>METROLOGIA. FUNCION METROLOGICA EN LA EMPRESA.</t>
  </si>
  <si>
    <t>NTC4299A</t>
  </si>
  <si>
    <t>REGISTRADORES TARIFARIOS ELECTRONICOS PARA MEDIDORES DE ENERGIA ELECTRICA.</t>
  </si>
  <si>
    <t>NTC4336R</t>
  </si>
  <si>
    <t>AISLADORES PARA LINEAS AEREAS CON TENSION NOMINAL SUPERIOR A 1000 V. AISLADORES DE CERAMICA O VIDRIO PARA SISTEMAS C.A. DEFINCIONES, METODOS DE ENSAYO Y CRITERIOS DE ACEPTACION.</t>
  </si>
  <si>
    <t>NTC4337R</t>
  </si>
  <si>
    <t>AISLADORES PARA LINEAS AEREAS CON UNA TENSION NOMINAL SUPERIOR A 1 000 V. CADENAS Y CONJUNTOS DE AISLADORES PARA SISTEMAS DE C.A. DEFINICIONES, METODOS DE ENSAYO Y CRITERIOS DE ACEPTACION.</t>
  </si>
  <si>
    <t>NTC4367R</t>
  </si>
  <si>
    <t>TELECOMUNICACIONES. RED DE PLANTA EXTERNA. METODOLOGIA PARA LA INSTALACION DE RED DE ABONADO.</t>
  </si>
  <si>
    <t>NTC4369R</t>
  </si>
  <si>
    <t>TELECOMUNICACIONES. RED DE PLANTA EXTERNA. ESPECIFICACIONES PARA CUBIERTAS DE EMPALME VENTILADAS.</t>
  </si>
  <si>
    <t>NTC4370R</t>
  </si>
  <si>
    <t>TELECOMUNICACIONES. RED DE PLANTA EXTERNA. CUBIERTAS PRESURIZABLES DE EMPALMES.</t>
  </si>
  <si>
    <t>NTC4475A</t>
  </si>
  <si>
    <t>METODO ESTANDAR PARA EL ANALISIS DE SALES DE AMONIO CUATERNARIO (DESINFECTANTES)TITULACION POTENCIOMETRICA.</t>
  </si>
  <si>
    <t>NTC4541A</t>
  </si>
  <si>
    <t>MEDIDORES DE ELECTRICIDAD. ROTULADO DE TERMINALES AUXILIARES PARA DISPOSITIVOS DE TARIFA.</t>
  </si>
  <si>
    <t>NTC4570R</t>
  </si>
  <si>
    <t>MAQUINAS ELECTRICAS ROTATORIAS. SISTEMAS DE EXCITACION PARA MAQUINAS SINCRONICAS. DESEMPEÑO DINAMICO.</t>
  </si>
  <si>
    <t>NTC457A</t>
  </si>
  <si>
    <t>GRASAS Y ACEITES. IDENTIFICACION DE ACEITE DE AJONJOLI.</t>
  </si>
  <si>
    <t>NTC458A</t>
  </si>
  <si>
    <t>GRASAS Y ACEITES. IDENTIFICACION DE ACEITE DE ALGODON.</t>
  </si>
  <si>
    <t>NTC4626R</t>
  </si>
  <si>
    <t>AUDIFONOS. MEDIDA DE LAS CARACTERISTICAS DE DESEMPEÑO DE LOS AUDIFONOS PARA INSPECCION DE CALIDAD CON PROPOSITOS DE ENTREGA.</t>
  </si>
  <si>
    <t>NTC4629R</t>
  </si>
  <si>
    <t>ENSAYO DE RADIOINTERFERENCIA EN AISLADORES DE ALTA TENSION.</t>
  </si>
  <si>
    <t>NTC4649R</t>
  </si>
  <si>
    <t>EQUIPO PARA MEDIDORES DE ENERGIA ELECTRICA -C.A- REQUISITOS PARTICULARES. REQUISITOS DE TENSION Y CONSUMO DE POTENCIA.</t>
  </si>
  <si>
    <t>NTC4688R</t>
  </si>
  <si>
    <t>EQUIPO PARA MEDIDORES DE ELECTRICIDAD - CA -. REQUISITOS PARTICULARES. DISPOSITIVOS DE SALIDA DE PULSOS PARA MEDIDORES ELECTROMECANICOS Y ELECTRONICOS - SOLAMENTE DOS HILOS -.</t>
  </si>
  <si>
    <t>NTC4689R</t>
  </si>
  <si>
    <t>DEFINICIONES Y TERMINOLOGIA DE LAS ESCOBILLAS DE CARBON, LOS PORTAESCOBILLAS, LOS COLECTORES Y LOS ANILLOS COLECTORES.</t>
  </si>
  <si>
    <t>NTC4691R</t>
  </si>
  <si>
    <t>DIMENSIONES DE LOS ACOPLAMIENTOS CON HORQUILLA Y LENGUETA DE LAS UNIDADES DE LAS CADENAS DE AISLADORES.</t>
  </si>
  <si>
    <t>NTC4696R</t>
  </si>
  <si>
    <t>DIMENSIONES DE LOS COLECTORES Y ANILLOS COLECTORES.</t>
  </si>
  <si>
    <t>NTC4714R</t>
  </si>
  <si>
    <t>ENSAYO DE COMPORTAMIENTO MECANICO Y TERMOMECANICO DE UNIDADES DE CADENAS DE AISLADORES.</t>
  </si>
  <si>
    <t>NTC4792R</t>
  </si>
  <si>
    <t>METODOS DE ENSAYO Y APARATOS PARA LA MEDICION DE LAS CARACTERISTICAS OPERACIONALES DE LAS ESCOBILLAS.</t>
  </si>
  <si>
    <t>NTC4793A</t>
  </si>
  <si>
    <t>LECTURA DE MEDIDORES ELECTRICOS. INTERCAMBIO DE DATOS DE MEDIDA LOCAL Y REMOTO. APLICACION Y DESEMPEÑO.</t>
  </si>
  <si>
    <t>NTC4837-1A</t>
  </si>
  <si>
    <t>EQUIPOS DE REFRIGERACION COMERCIAL. ESPECIFICACIONES TECNICAS. PARTE 1. REQUERIMIENTOS GENERALES.</t>
  </si>
  <si>
    <t>NTC4837-2A</t>
  </si>
  <si>
    <t>EQUIPOS DE REFRIGERACION COMERCIAL. ESPECIFICACIONES TECNICAS. PARTE 2. REQUERIMIENTOS PARTICULARES.</t>
  </si>
  <si>
    <t>NTC4838-1A</t>
  </si>
  <si>
    <t>EQUIPOS DE REFRIGERACION COMERCIAL. METODOS DE ENSAYO. PARTE 1: CALCULO DE DIMENSIONES LINEALES AREAS Y VOLUMENES.</t>
  </si>
  <si>
    <t>NTC4838-2A</t>
  </si>
  <si>
    <t>EQUIPOS DE REFRIGERACION COMERCIAL. METODOS DE ENSAYO. PARTE 2: CONDICIONES GENERALES DE ENSAYO.</t>
  </si>
  <si>
    <t>NTC4838-3A</t>
  </si>
  <si>
    <t>EQUIPOS DE REFRIGERACION COMERCIAL. METODOS DE ENSAYO. PARTE 3: ENSAYO DE TEMPERATURA.</t>
  </si>
  <si>
    <t>NTC4838-4A</t>
  </si>
  <si>
    <t>EQUIPOS DE REFRIGERACION COMERCIAL. METODO DE ENSAYO. PARTE 4. ENSAYO DE DESCONGELACION.</t>
  </si>
  <si>
    <t>NTC4838-5A</t>
  </si>
  <si>
    <t>EQUIPOS DE REFRIGERACION COMERCIAL. METODO DE ENSAYO. PARTE 5. ENSAYO DE CONDENSACION DE VAPOR DE AGUA.</t>
  </si>
  <si>
    <t>NTC4838-6A</t>
  </si>
  <si>
    <t>EQUIPOS DE REFRIGERACION COMERCIAL. METODO DE ENSAYO. PARTE 6: ENSAYO DE CONSUMO DE ENERGIA ELECTRICA.</t>
  </si>
  <si>
    <t>NTC4838-8A</t>
  </si>
  <si>
    <t>EQUIPOS DE REFRIGERACION COMERCIAL. METODO DE ENSAYO -PARTE 8: ENSAYO DE CONTACTOS MECANICOS ACCIDENTALES.</t>
  </si>
  <si>
    <t>NTC4866R</t>
  </si>
  <si>
    <t>CARACTERISTICAS DE LOS AISLADORES DE APOYO INTERIOR Y EXTERIOR PARA INSTALACIONES DE TENSION NOMINAL SUPERIOR A 1000 V.</t>
  </si>
  <si>
    <t>NTC4889A</t>
  </si>
  <si>
    <t>ENSAYOS DE LOS AISLADORES HUECOS DESTINADOS A APARATOS ELECTRICOS.</t>
  </si>
  <si>
    <t>NTC4890R</t>
  </si>
  <si>
    <t>RESISTENCIA RESIDUAL DE UNIDADES DE CADENAS DE AISLADORES DE MATERIAL DE VIDRIO O CERAMICA PARA LINEAS AEREAS DESPUES DE DAÑO MECANICO DEL DIELECTRICO.</t>
  </si>
  <si>
    <t>NTC4932R</t>
  </si>
  <si>
    <t>ENSAYOS DE AISLADORES TIPO POSTE, PARA INTERIOR Y EXTERIOR DE CERAMICA O VIDRIO PARA INSTALACIONES CON TENSION NOMINAL SUPERIOR A 1000 V.</t>
  </si>
  <si>
    <t>NTC494A</t>
  </si>
  <si>
    <t>GRASAS Y ACEITES. IDENTIFICACION DE ACEITE DE MANI.</t>
  </si>
  <si>
    <t>NTC4988R</t>
  </si>
  <si>
    <t>DISPOSITIVOS CONECTORES. CONDUCTORES ELECTRICOS DE COBRE. RECUBRIMIENTO DE SEGURIDAD PARA UNIDADES DE FIJACION CON TORNILLO Y SIN TORNILLO. PARTE 1. REQUERIMIENTOS GENERALES Y REQUERIMIENTOS PARTICULARES DE UNIDADES DE FIJACION PARA CONDUCTORES DE 0,2 MM2 A 35 MM2 -INCLUSIVE-.</t>
  </si>
  <si>
    <t>NTC502A</t>
  </si>
  <si>
    <t>CAUCHO VULCANIZADO. RESISTENCIA A LA ABRASION.</t>
  </si>
  <si>
    <t>NTC508A</t>
  </si>
  <si>
    <t>GRASAS. METODO DE DETERMINACION DEL CONTENIDO DE HUMEDAD.</t>
  </si>
  <si>
    <t>NTC5101A</t>
  </si>
  <si>
    <t>EFICIENCIA ENERGETICA. BOMBILLAS FLUORESCENTES COMPACTAS. RANGOS DE DESEMPEÑO ENERGETICO Y ETIQUETADO.</t>
  </si>
  <si>
    <t>NTC5102A</t>
  </si>
  <si>
    <t>EFICIENCIA ENERGETICA. BOMBILLAS FLUORESCENTES DE DOS CASQUILLOS. RANGOS DE DESEMPEÑO ENERGETICO Y ETIQUETADO.</t>
  </si>
  <si>
    <t>NTC5103A</t>
  </si>
  <si>
    <t>EFICIENCIA ENERGETICA. BOMBILLAS ELECTRICAS DE FILAMENTO DE TUNGSTENO PARA USO DOMESTICO Y USOS SIMILARES DE ILUMINACION EN GENERAL. RANGOS DE DESEMPEÑO ENERGETICO Y ETIQUETADO.</t>
  </si>
  <si>
    <t>NTC5107R</t>
  </si>
  <si>
    <t>EFICIENCIA ENERGETICA. BALASTOS ELECTROMAGNETICOS. RANGOS DE DESEMPEÑO ENERGETICO Y ETIQUETADO.</t>
  </si>
  <si>
    <t>NTC5108R</t>
  </si>
  <si>
    <t>EFICIENCIA ENERGETICA DE BALASTOS ELECTRONICOS. RANGOS DE DESEMPEÑO ENERGETICO Y ETIQUETADO.</t>
  </si>
  <si>
    <t>NTC5109R</t>
  </si>
  <si>
    <t>MEDICION DEL FLUJO LUMINOSO.</t>
  </si>
  <si>
    <t>NTC5112R</t>
  </si>
  <si>
    <t>EFICIENCIA ENERGETICA DE BALASTOS. METODO DE ENSAYO.</t>
  </si>
  <si>
    <t>NTC5125R</t>
  </si>
  <si>
    <t>AISLADORES PARA APARATOS TIPO CAPERUZA Y VASTAGO FABRICADOS POR PROCESO HUMEDO.</t>
  </si>
  <si>
    <t>NTC5202R</t>
  </si>
  <si>
    <t>METODO DE ENSAYO PARA DETERMINAR LA EXPANSION POR HUMEDAD DE PRODUCTOS DE ARCILLA.</t>
  </si>
  <si>
    <t>NTC520A</t>
  </si>
  <si>
    <t>TUBERIA METALICA. TUBOS DE ACERO AL CARBONO SOLDADOS POR RESISTENCIA ELECTRICA PARA CALDERAS Y SOBRECALENTADORES DESTINADOS A SERVICIOS DE ALTA TENSION.</t>
  </si>
  <si>
    <t>NTC524A</t>
  </si>
  <si>
    <t>ACERO. CONVERSION DE VALORES DE DUREZA A LOS VALORES DE RESISTENCIA DE TRACCION.</t>
  </si>
  <si>
    <t>NTC525A</t>
  </si>
  <si>
    <t>SIDERURGIA. ALAMBRON PARA FABRICACION DE ALAMBRES PARA ELECTRODOS DE SOLDADURA.</t>
  </si>
  <si>
    <t>NTC613A</t>
  </si>
  <si>
    <t>ELECTRICIDAD. CABLES TELEFONICOS A PARES AISLADOS CON PAPEL Y AIRE SECO.</t>
  </si>
  <si>
    <t>NTC669A</t>
  </si>
  <si>
    <t>INDUSTRIAS AGRICOLAS. OLEAGINOSAS. DETERMINACION DEL CONTENIDO DE ACEITE Y DEL INDICE DE ACIDEZ.</t>
  </si>
  <si>
    <t>NTC681A</t>
  </si>
  <si>
    <t>TUBERIA METALICA. TUBOS DE ACERO AL CARBONO Y AL CARBONO MANGANESO SOLDADOS POR RESISTENCIA ELECTRICA PARA CALDERAS.</t>
  </si>
  <si>
    <t>NTC683A</t>
  </si>
  <si>
    <t>ACERO AL CARBONO LAMINADO EN CALIENTE PARA FABRICACION DE REMACHES.</t>
  </si>
  <si>
    <t>NTC746A</t>
  </si>
  <si>
    <t>BARRAS DE ACERO CON REQUISITOS DE TEMPLADO.</t>
  </si>
  <si>
    <t>NTC827A</t>
  </si>
  <si>
    <t>PINTURAS. DISOLVENTES PARA LACAS. DETERMINACION DE LA MISCIBILIDAD CON HEPTANO.</t>
  </si>
  <si>
    <t>NTC833A</t>
  </si>
  <si>
    <t>ALAMBRES DE COBRE SUAVE ESTANADO PARA USOS TELEFONICOS.</t>
  </si>
  <si>
    <t>NTC838A</t>
  </si>
  <si>
    <t>PINTURAS. DISOLVENTES Y DILUYENTES. IDENTIFICACION Y DETERMINACION DEL OLOR.</t>
  </si>
  <si>
    <t>NTC868A</t>
  </si>
  <si>
    <t>LAMINAS ONDULADAS DE POLIESTER REFORZADO. DETERMINACION DE LA FUERZA DE TRACCION.</t>
  </si>
  <si>
    <t>NTC888A</t>
  </si>
  <si>
    <t>ELECTRODOMESTICOS. CALENTADOR DE AGUA TIPO ALMACENAMIENTO. INSTALACION Y DISPOSITIVOS DE SEGURIDAD REQUERIDOS.</t>
  </si>
  <si>
    <t>NTC891A</t>
  </si>
  <si>
    <t>LAMINAS ONDULADAS DE POLIESTER REFORZADO. DETERMINACION DE LA CARGA TRANSVERSAL.</t>
  </si>
  <si>
    <t>NTC938A</t>
  </si>
  <si>
    <t>PINTURAS. RECUBRIMIENTOS FENOLICOS HORNEABLES.</t>
  </si>
  <si>
    <t>NTC-IEC120R</t>
  </si>
  <si>
    <t>DIMENSIONES DE LOS ACOPLES DE CUENCA Y BOLA PARA AISLADORES.</t>
  </si>
  <si>
    <t>NTC-IEC27-1A</t>
  </si>
  <si>
    <t>SIMBOLOS USADOS EN TECNOLOGIA ELECTRICA. PARTE 1: GENERALIDADES.</t>
  </si>
  <si>
    <t>NTC-IEC305R</t>
  </si>
  <si>
    <t>AISLADORES PARA LINEAS AEREAS DE TENSION NOMINAL SUPERIOR A 1000V. UNIDADES DE CADENAS DE AISLADORES DE CERAMICA O VIDRIO PARA SISTEMAS DE CORRIENTE ALTERNA. CARACTERISTICAS DE LAS UNIDADES DE CADENAS DE AISLADORES TIPO CAMPANA Y PERNO.</t>
  </si>
  <si>
    <t>NTC-IEC34-11-1A</t>
  </si>
  <si>
    <t>MAQUINAS ELECTRICAS ROTATORIAS. PARTE 11. PROTECCION TERMICA INCORPORADA. CAPITULO 1: REGLAS PARA LA PROTECCION DE LAS MAQUINAS ELECTRICAS ROTATORIAS.</t>
  </si>
  <si>
    <t>NTC-IEC34-11-2A</t>
  </si>
  <si>
    <t>MAQUINAS ELECTRICAS ROTATORIAS. PARTE 11. PROTECCION TERMICA INCORPORADA. CAPITULO 2: DETECTORES TERMICOS Y UNIDADES DE CONTROL UTILIZADOS EN LOS SISTEMAS DE PROTECCION TERMICA.</t>
  </si>
  <si>
    <t>NTC-IEC34-11-3A</t>
  </si>
  <si>
    <t>MAQUINAS ELECTRICAS ROTATORIAS. PARTE 11: PROTECCION TERMICA INCORPORADA. CAPITULO 3: REGLAS GENERALES PARA PROTECTORES TERMICOS UTILIZADOS EN LOS SISTEMAS DE PROTECCION TERMICA.</t>
  </si>
  <si>
    <t>NTC-IEC34-6R</t>
  </si>
  <si>
    <t>MAQUINAS ELECTRICAS ROTATORIAS. PARTE 6: METODOS DE ENFRIAMIENTO (CODIGO IC).</t>
  </si>
  <si>
    <t>NTC-IEC581-8A</t>
  </si>
  <si>
    <t>EQUIPOS Y SISTEMAS DE AUDIO DE ALTA FIDELIDAD. REQUERIMIENTOS MINIMOS DE DESEMPEÑO. EQUIPOS COMBINADOS.</t>
  </si>
  <si>
    <t>NTC-ISO31-10A</t>
  </si>
  <si>
    <t>CANTIDADES Y UNIDADES. PARTE 10. REACCIONES NUCLEARES Y RADIACIONES IONIZANTES.</t>
  </si>
  <si>
    <t>NTC-ISO31-12A</t>
  </si>
  <si>
    <t>CANTIDADES Y UNIDADES. PARTE 12. NUMEROS CARACTERISTICOS.</t>
  </si>
  <si>
    <t>NTC-ISO31-13A</t>
  </si>
  <si>
    <t>CANTIDADES Y UNIDADES. PARTE 13. FISICA DEL ESTADO SOLIDO.</t>
  </si>
  <si>
    <t>NTC-ISO31-5A</t>
  </si>
  <si>
    <t>CANTIDADES Y UNIDADES. PARTE 5. ELECTRICIDAD Y MAGNETISMO.</t>
  </si>
  <si>
    <t>NTC-ISO31-6A</t>
  </si>
  <si>
    <t>CANTIDADES Y UNIDADES. PARTE 6. LUZ Y RADIACIONES ELECTROMAGNETICAS AFINES.</t>
  </si>
  <si>
    <t>NTC-ISO31-7A</t>
  </si>
  <si>
    <t>CANTIDADES Y UNIDADES. PARTE 7. ACUSTICA.</t>
  </si>
  <si>
    <t>NTC-ISO31-8A</t>
  </si>
  <si>
    <t>CANTIDADES Y UNIDADES. PARTE 8. FISICOQUIMICA Y FISICA MOLECULAR.</t>
  </si>
  <si>
    <t>NTC-ISO31-9A</t>
  </si>
  <si>
    <t>CANTIDADES Y UNIDADES. PARTE 9. FISICA ATOMICA Y NUCLEAR.</t>
  </si>
  <si>
    <t>NTC-ISO8791-1R</t>
  </si>
  <si>
    <t>PAPEL Y CARTON. DETERMINACION DE LA RUGOSIDAD/LISURA - METODOS DE SALIDA DE AIRE -. PARTE 1: METODO GENERAL.</t>
  </si>
  <si>
    <t>77-METALURGIA</t>
  </si>
  <si>
    <t>65-AGRICULTURA</t>
  </si>
  <si>
    <t>35-TECNOLOGÍA DE LA INFORMACIÓN. EQUIPOS DE OFICINA</t>
  </si>
  <si>
    <t>79-TECNOLOGÍA DE LA MADERA</t>
  </si>
  <si>
    <t>83-INDUSTRIAS DEL CAUCHO Y DEL PLÁSTICO</t>
  </si>
  <si>
    <t>71-TECNOLOGÍA QUÍMICA</t>
  </si>
  <si>
    <t>29-INGENIERÍA ELÉCTRICA</t>
  </si>
  <si>
    <t>67-TECNOLOGÍA DE ALIMENTOS</t>
  </si>
  <si>
    <t>25-INGENIERÍA INDUSTRIAL</t>
  </si>
  <si>
    <t>55-EMPAQUE Y DISTRIBUCIÓN DE BIENES</t>
  </si>
  <si>
    <t>23-FLUÍDOS Y COMPONENTES PARA USO GENERAL</t>
  </si>
  <si>
    <t>01-GENERALIDADES. TERMINOLOGIA. NORMALIZACION. DOCUMENTACION</t>
  </si>
  <si>
    <t>91-MATERIALES DE LA CONSTRUCCIÓN Y EDIFICACIONES</t>
  </si>
  <si>
    <t>21-SISTEMAS Y COMPONENTES MECÁNICOS DE USO GENERAL</t>
  </si>
  <si>
    <t>87-INDUSTRIAS DE PINTURA Y COLOR</t>
  </si>
  <si>
    <t>85-TECNOLOGÍA DEL PAPEL</t>
  </si>
  <si>
    <t>97-EQUIPO DOMÉSTICO Y COMERCIAL. ENTRETENIMIENTO. DEPORTES</t>
  </si>
  <si>
    <t>17-METROLOGÍA Y MEDICIONES</t>
  </si>
  <si>
    <t>11-TECNOLOGÍA DEL CUIDADO DE LA SALUD</t>
  </si>
  <si>
    <t>75-PETRÓLEO Y TECNOLOGÍAS RELACIONADAS</t>
  </si>
  <si>
    <t>33-TELECOMUNICACIONES</t>
  </si>
  <si>
    <t>93-INGENIERÍA CIVIL</t>
  </si>
  <si>
    <t>53-EQUIPO PARA EL MANEJO DE MATERIALES</t>
  </si>
  <si>
    <t>27-INGENIERÍA DE LA ENERGÍA Y TRANSFERENCIA DE CALOR</t>
  </si>
  <si>
    <t>73-MINERÍA Y MINERALES</t>
  </si>
  <si>
    <t>37-TECNOLOGÍA DE LA IMAGEN</t>
  </si>
  <si>
    <t>CONSULTA PÚBLICA</t>
  </si>
  <si>
    <t>1. DATOS GENERALES</t>
  </si>
  <si>
    <t>Empresa</t>
  </si>
  <si>
    <t>Nombre</t>
  </si>
  <si>
    <t>Correo electrónico (institucional)</t>
  </si>
  <si>
    <t>Código</t>
  </si>
  <si>
    <t>Título</t>
  </si>
  <si>
    <t>Para los documentos del interés de su organización , marque con X el circulo que corresponda, según la escala</t>
  </si>
  <si>
    <t>Como parte del proceso de revisión sistemática para mantener una base normativa actualizada, Icontec pone a consideración de las partes interesadas los siguientes documentos propuestos para anulación y reaprobación</t>
  </si>
  <si>
    <t>I</t>
  </si>
  <si>
    <t xml:space="preserve"> </t>
  </si>
  <si>
    <t>ANULACIÓN</t>
  </si>
  <si>
    <t>REAPROBACIÓN</t>
  </si>
  <si>
    <r>
      <t xml:space="preserve"> E-mail:</t>
    </r>
    <r>
      <rPr>
        <sz val="11"/>
        <color theme="1"/>
        <rFont val="Arial Narrow"/>
        <family val="2"/>
      </rPr>
      <t xml:space="preserve"> revisionsistematica@icontec.org</t>
    </r>
    <r>
      <rPr>
        <b/>
        <sz val="11"/>
        <color theme="1"/>
        <rFont val="Arial Narrow"/>
        <family val="2"/>
      </rPr>
      <t xml:space="preserve">
 Web:</t>
    </r>
    <r>
      <rPr>
        <sz val="11"/>
        <color theme="1"/>
        <rFont val="Arial Narrow"/>
        <family val="2"/>
      </rPr>
      <t xml:space="preserve"> www.icontec.org</t>
    </r>
  </si>
  <si>
    <t>NTC3548A</t>
  </si>
  <si>
    <t>MADERAS. RECUBRIMIENTOS DECORATIVOS. VOCABULARIO.</t>
  </si>
  <si>
    <t>NTC2913A</t>
  </si>
  <si>
    <t>MADERAS. TABLEROS DE FIBRA. DEFINICION. CLASIFICACION.</t>
  </si>
  <si>
    <t>PROPUESTA DE NORMAS PARA ANULACIÓN</t>
  </si>
  <si>
    <t>Una vez en el sitio de consulta, utilice las siguientes credenciales</t>
  </si>
  <si>
    <r>
      <t xml:space="preserve">Una vez haya emitido los conceptos sobre los 
documentos de su interés guarde y envíe este 
archivo al siguiente correo electrónico: </t>
    </r>
    <r>
      <rPr>
        <b/>
        <sz val="11"/>
        <color rgb="FF0000FF"/>
        <rFont val="Arial Narrow"/>
        <family val="2"/>
      </rPr>
      <t>revisionsistematica@icontec.org</t>
    </r>
  </si>
  <si>
    <t>Si quiere conocer el listado de documentos puestos a consideración de las partes interesadas para anulación de clic en el icono superior.</t>
  </si>
  <si>
    <t>Para consultar los documentos puestos a consideración para anulación de clic en el icono superior.</t>
  </si>
  <si>
    <t>13 - CIENCIA Y TECNOLOGÍA E INNOVACIÓN</t>
  </si>
  <si>
    <t>Para consultar los documentos puestos a consideración para anulación ingrese a https://ecollection.icontec.org</t>
  </si>
  <si>
    <t>A continuación encontrará  agrupados por sectores el listado de los diferentes dicumentos puestos a consideración para anulación</t>
  </si>
  <si>
    <t>Documento de referencia</t>
  </si>
  <si>
    <t>Comité</t>
  </si>
  <si>
    <t>Como parte del proceso de revisión sistemática para mantener una base normativa actualizada, ICONTEC pone a consideración de las partes interesadas los siguientes documentos propuestos para anulación.</t>
  </si>
  <si>
    <t>Fecha ratificación / reaprobación</t>
  </si>
  <si>
    <t>X</t>
  </si>
  <si>
    <t>x</t>
  </si>
  <si>
    <t>A</t>
  </si>
  <si>
    <t>D</t>
  </si>
  <si>
    <t>AB</t>
  </si>
  <si>
    <t>Para los documentos de su interés, marque con una "X" el que corresponda, según la escala</t>
  </si>
  <si>
    <t>A continuación encontrará el listado de los diferentes documentos puestos a consideración para anulación, los cuales se encuentran agrupados por sectores.</t>
  </si>
  <si>
    <t>05 - CONSTRUCCIÓN E INGENIERÍA</t>
  </si>
  <si>
    <t>10 - SALUD</t>
  </si>
  <si>
    <t>11 - TRANSFORMACIÓN DIGITAL</t>
  </si>
  <si>
    <t>12 - SOSTENIBILIDAD</t>
  </si>
  <si>
    <t>- El documento normativo está referenciado en alguna legislación, reglamento técnico o acto legal vigente en Colombia
- El documento normativo se usa en el país
- Proponer un experto y/o líder para el desarrollo de dicho proyecto</t>
  </si>
  <si>
    <t>Observaciones</t>
  </si>
  <si>
    <t>Para emitir su concepto sobre los documentos puestos a consideración para 
anulación de clic en el icono superior. Por favor indicarnos si:</t>
  </si>
  <si>
    <t>03 - MINERÍA, PETRÓLEO Y GAS</t>
  </si>
  <si>
    <t/>
  </si>
  <si>
    <t>075 PRODUCTOS QUÍMICOS INDUSTRIALES</t>
  </si>
  <si>
    <t>107 FUNDICIONES FERROSAS</t>
  </si>
  <si>
    <t>117 ELEMENTOS DE FIJACIÓN</t>
  </si>
  <si>
    <t>081 DESINFECTANTES Y PRODUCTOS AFINES PARA USO HOSPITALARIO</t>
  </si>
  <si>
    <t>155 DISPOSITIVOS MÉDICOS</t>
  </si>
  <si>
    <t>181 GESTIÓN DE LA TECNOLOGÍA DE LA INFORMACIÓN</t>
  </si>
  <si>
    <r>
      <t xml:space="preserve">- Empresa: </t>
    </r>
    <r>
      <rPr>
        <b/>
        <sz val="11"/>
        <color theme="9" tint="-0.249977111117893"/>
        <rFont val="Arial Narrow"/>
        <family val="2"/>
      </rPr>
      <t>NORMAS ANULADAS 2025</t>
    </r>
  </si>
  <si>
    <r>
      <t xml:space="preserve">- Usuario: </t>
    </r>
    <r>
      <rPr>
        <b/>
        <sz val="11"/>
        <color theme="9" tint="-0.249977111117893"/>
        <rFont val="Arial Narrow"/>
        <family val="2"/>
      </rPr>
      <t>ICONTEC-REV.SIST25</t>
    </r>
  </si>
  <si>
    <r>
      <t xml:space="preserve">- Contraseña: </t>
    </r>
    <r>
      <rPr>
        <b/>
        <sz val="11"/>
        <color theme="9" tint="-0.249977111117893"/>
        <rFont val="Arial Narrow"/>
        <family val="2"/>
      </rPr>
      <t>ICONTEC-REV.SIST25</t>
    </r>
  </si>
  <si>
    <t>NTC 4666:1999</t>
  </si>
  <si>
    <t>NTC 4834:2000</t>
  </si>
  <si>
    <t>NTC 4779:2007</t>
  </si>
  <si>
    <t>NTC 5053:2009</t>
  </si>
  <si>
    <t>NTC 5014:2001</t>
  </si>
  <si>
    <t>NTC 3501:2012</t>
  </si>
  <si>
    <t>NTC 729-2:1995</t>
  </si>
  <si>
    <t>NTC 729-3:1996</t>
  </si>
  <si>
    <t>NTC 940-2:1996</t>
  </si>
  <si>
    <t>NTC 940-3:1996</t>
  </si>
  <si>
    <t>NTC 882-2:1995</t>
  </si>
  <si>
    <t>NTC 882-3:1996</t>
  </si>
  <si>
    <t>NTC 832-2:1996</t>
  </si>
  <si>
    <t>NTC 832-3:1996</t>
  </si>
  <si>
    <t>NTC 5207:2003</t>
  </si>
  <si>
    <t>NTC 5165:2003</t>
  </si>
  <si>
    <t>NTC 5166:2003</t>
  </si>
  <si>
    <t>NTC 5140:2002</t>
  </si>
  <si>
    <t>NTC 5141:2002</t>
  </si>
  <si>
    <t>NTC 5094:2002</t>
  </si>
  <si>
    <t>NTC 1103-2:1995</t>
  </si>
  <si>
    <t>NTC 1103-3:1996</t>
  </si>
  <si>
    <t>NTC 1248-2:1996</t>
  </si>
  <si>
    <t>NTC 1248-3:1996</t>
  </si>
  <si>
    <t>NTC 1266-2:1995</t>
  </si>
  <si>
    <t>NTC 1266-3:1995</t>
  </si>
  <si>
    <t>NTC 1266-4:1995</t>
  </si>
  <si>
    <t>NTC 1268-2:1995</t>
  </si>
  <si>
    <t>NTC 1268-3:1995</t>
  </si>
  <si>
    <t>NTC 1268-4:1995</t>
  </si>
  <si>
    <t>NTC 1291:1977</t>
  </si>
  <si>
    <t>NTC 1221-2:1996</t>
  </si>
  <si>
    <t>NTC 1221-3:1996</t>
  </si>
  <si>
    <t>NTC 1226-2:1996</t>
  </si>
  <si>
    <t>NTC 1226-3:1996</t>
  </si>
  <si>
    <t>NTC 3626-2:1996</t>
  </si>
  <si>
    <t>NTC 3626-3:1996</t>
  </si>
  <si>
    <t>NTC 3627-2:1996</t>
  </si>
  <si>
    <t>NTC 3627-3:1996</t>
  </si>
  <si>
    <t>NTC 3634-2:1996</t>
  </si>
  <si>
    <t>NTC 3634-3:1996</t>
  </si>
  <si>
    <t>NTC 3523-2:1996</t>
  </si>
  <si>
    <t>NTC 3523-3:1996</t>
  </si>
  <si>
    <t>NTC 341-2:1996</t>
  </si>
  <si>
    <t>NTC 341-3:1996</t>
  </si>
  <si>
    <t>NTC 5080:2002</t>
  </si>
  <si>
    <t>NTC 2211:1990</t>
  </si>
  <si>
    <t>NTC 2160:2006</t>
  </si>
  <si>
    <t>NTC 5860:2011</t>
  </si>
  <si>
    <t>NTC 5255:2004</t>
  </si>
  <si>
    <t>NTC 4310:1997</t>
  </si>
  <si>
    <t>NTC 4312:1997</t>
  </si>
  <si>
    <t>NTC 4316:1997</t>
  </si>
  <si>
    <t>NTC 4375:1998</t>
  </si>
  <si>
    <t>NTC 4376:1998</t>
  </si>
  <si>
    <t>GTC 190:2010</t>
  </si>
  <si>
    <t>NTC 222:1996</t>
  </si>
  <si>
    <t>NTC 54:1965</t>
  </si>
  <si>
    <t>NTC 4976:2001</t>
  </si>
  <si>
    <t>NTC 66:2003</t>
  </si>
  <si>
    <t xml:space="preserve">Microbiologia de alimentos y alimentos para animales. Metodo horizontal para la deteccion de listeria monocytogenes. Parte 1: Metodo de deteccion. </t>
  </si>
  <si>
    <t>Microbiologia de alimentos y alimentos para animales. Metodo horizontal para el recuento de clostridium sulfito reductores e identificacion de clostridium perfringens - tecnicas de recuento de colonias.</t>
  </si>
  <si>
    <t>Microbiologia de alimentos y alimentos para animales. Metodo horizontal para el recuento de estafilococos coagulasa positiva (staphylococcus aureus y otras especies).</t>
  </si>
  <si>
    <t>Cereales y productos cereales. Trigo común (triticum aestivum l). Determinación de las propiedades alveográficas de la masa en hidratación constante de harinas comerciales o para ensayo y metodología de la molienda para ensayo.</t>
  </si>
  <si>
    <t>Microbiologia de alimentos y alimentos para animales. Protocolo para la validacion de métodos alternos.</t>
  </si>
  <si>
    <t>Análisis sensorial. Vocabulario.</t>
  </si>
  <si>
    <t>Frutas frescas. Piña. Especificaciones del empaque.</t>
  </si>
  <si>
    <t>Frutas frescas. Piña. Almacenamiento y transporte.</t>
  </si>
  <si>
    <t>Frutas y hortalizas frescas. Champiñones. Especificaciones del embalaje.</t>
  </si>
  <si>
    <t>Frutas y hortalizas frescas. Champiñones. Almacenamiento y transporte.</t>
  </si>
  <si>
    <t>Frutas frescas. Fresas. Especificaciones del empaque.</t>
  </si>
  <si>
    <t>Frutas frescas. Fresas. Almacenamiento y transporte.</t>
  </si>
  <si>
    <t>Frutas frescas melones. Especificaciones del empaque.</t>
  </si>
  <si>
    <t>Frutas frescas. Melones. Almacenamiento y transporte.</t>
  </si>
  <si>
    <t>Frutas frescas. Melon variedad cantaloupe. Especificaciones.</t>
  </si>
  <si>
    <t>Frutas frescas. Pitahaya amarilla. Especificaciones del empaque.</t>
  </si>
  <si>
    <t>Frutas frescas. Uchuva. Especificaciones del empaque.</t>
  </si>
  <si>
    <t>Frutas frescas. Mangos criollos. Especificaciones del empaque.</t>
  </si>
  <si>
    <t>Frutas frescas. Mora de castilla. Especificaciones del empaque.</t>
  </si>
  <si>
    <t>Frutas frescas. Lulo de castilla. Especificaciones del empaque.</t>
  </si>
  <si>
    <t>Industrias alimentarias. Tomate de mesa. Especificaciones del empaque.</t>
  </si>
  <si>
    <t>Industrias alimentarias. Tomate de mesa. Almacenamiento y transporte.</t>
  </si>
  <si>
    <t>Frutas frescas. Aguacate. Especificaciones del empaque.</t>
  </si>
  <si>
    <t>Frutas frescas. Aguacate. Almacenamiento y transporte.</t>
  </si>
  <si>
    <t>Frutas frescas. Mango. Especificaciones del empaque.</t>
  </si>
  <si>
    <t>Frutas frescas. Mango. Almacenamiento.</t>
  </si>
  <si>
    <t>Frutas frescas. Mango. Transporte.</t>
  </si>
  <si>
    <t>Frutas frescas. Naranja. Especificaciones del embalaje.</t>
  </si>
  <si>
    <t>Frutas frescas. Naranja. Almacenamiento.</t>
  </si>
  <si>
    <t>Frutas frescas. Naranja. Transporte.</t>
  </si>
  <si>
    <t>Frutas y hortalizas frescas. Generalidades.</t>
  </si>
  <si>
    <t>Frutas y hortalizas frescas. Cebolla cabezona. Especificaciones del empaque.</t>
  </si>
  <si>
    <t>Frutas frescas. Cebolla cabezona. Almacenamiento y transporte.</t>
  </si>
  <si>
    <t>Frutas y hortalizas frescas. Zanahoria. Especificaciones del empaque.</t>
  </si>
  <si>
    <t>Frutas y hortalizas frescas. Zanahoria. Almacenamiento y transporte.</t>
  </si>
  <si>
    <t>Hortalizas frescas. Esparragos. Especificaciones del empaque.</t>
  </si>
  <si>
    <t>Hortalizas frescas. Esparragos. Almacenamiento y transporte.</t>
  </si>
  <si>
    <t>Hortalizas frescas. Alcachofas. Especificaciones del empaque.</t>
  </si>
  <si>
    <t>Hortalizas frescas. Alcachofas. Almacenamiento y transporte.</t>
  </si>
  <si>
    <t>Frutas y hortalizas frescas. Pimenton especificaciones del empaque.</t>
  </si>
  <si>
    <t>Frutas y hortalizas frescas. Pimenton almacenamiento y transporte.</t>
  </si>
  <si>
    <t>Industrias agricolas. Frutas, legumbres, hortalizas y tuberculos frescos. Manzana. Especificaciones del empaque.</t>
  </si>
  <si>
    <t>Industrias agricolas. Frutas, legumbres, hortalizas y tuberculos frescos. Manzana almacenamiento y transporte.</t>
  </si>
  <si>
    <t>Industria alimentaria. Papa para consumo. Especificaciones del empaque.</t>
  </si>
  <si>
    <t>Industria alimetaria. Papa para consumo. Almacenamiento y transporte.</t>
  </si>
  <si>
    <t>Semolinas de trigo durum y pastas alimenticias. Estimacion de la calidad de coccion de espagueti por analisis sensorial.</t>
  </si>
  <si>
    <t>Industrias alimentarias. Avena sin cascara para consumo humano.</t>
  </si>
  <si>
    <t>Productos de molineria. Harina de avena precocida para comsumo humano.</t>
  </si>
  <si>
    <t>Leche. Determinación del contenido de grasa. Butirómetros gerber.</t>
  </si>
  <si>
    <t>Practicas en la industria de la leche pasteurizada.</t>
  </si>
  <si>
    <t>Queso. Queso tilsit.</t>
  </si>
  <si>
    <t>Queso. Queso fynbo.</t>
  </si>
  <si>
    <t>Queso. Queso danbo.</t>
  </si>
  <si>
    <t>Queso. Queso edam.</t>
  </si>
  <si>
    <t>Queso. Queso muenster.</t>
  </si>
  <si>
    <t>Guía de buenas prácticas de manufactura de leche UAT (UHT) ultra alta temperatura larga vida y leche ultrapasterizada.</t>
  </si>
  <si>
    <t>Bebidas alcoholicas. Definiciones generales.</t>
  </si>
  <si>
    <t>Bebidas alcoholicas. Metodo de calculo para convertir la densidad relativa medida en el aire, en densidad relativa medida en el vacio.</t>
  </si>
  <si>
    <t>Buenas practicas de manufactura en la industria de bebidas alcoholicas.</t>
  </si>
  <si>
    <t>Bebidas alcoholicas. Determinacion de la densidad. Metodo de arbitraje.</t>
  </si>
  <si>
    <t>1.0</t>
  </si>
  <si>
    <t>2.0</t>
  </si>
  <si>
    <t>3.0</t>
  </si>
  <si>
    <t>4.0</t>
  </si>
  <si>
    <t>Edición</t>
  </si>
  <si>
    <t>025 MICROBIOLOGÍA</t>
  </si>
  <si>
    <t>029 ANÁLISIS SENSORIAL</t>
  </si>
  <si>
    <t>039 FRUTAS, HORTALIZAS Y TUBÉRCULOS FRESCOS</t>
  </si>
  <si>
    <t>050 CEREALES, LEGUMBRES Y PRODUCTOS DE MOLINERÍA</t>
  </si>
  <si>
    <t>045 LECHES Y PRODUCTOS LÁCTEOS</t>
  </si>
  <si>
    <t>057 DESTILACIÓN, RECTIFICACIÓN Y MEZCLA DE BEBIDAS ESPIRITUOSAS</t>
  </si>
  <si>
    <t>NTC-ISO 5399:2008</t>
  </si>
  <si>
    <t>Determinacion de sales de magnesio solubles en agua. Metodo volumetrico con edta.</t>
  </si>
  <si>
    <t>NTC 2719:1990</t>
  </si>
  <si>
    <t>Manufacturas de cuero. Determinacion de la flexibilidad en zapatos de carrera.</t>
  </si>
  <si>
    <t>NTC 1095:1976</t>
  </si>
  <si>
    <t>Cueros. Definiciones relativas al muestreo y a la preparacion de muestras y probetas.</t>
  </si>
  <si>
    <t>NTC 1235:1976</t>
  </si>
  <si>
    <t>Materiales curtientes vegetales. Determinacion del color de las soluciones para curtir.</t>
  </si>
  <si>
    <t>NTC 4698:1999</t>
  </si>
  <si>
    <t>Cuero. Determinacion de la adherencia de la pelicula de acabado.</t>
  </si>
  <si>
    <t>NTC 794:2000</t>
  </si>
  <si>
    <t>Metodo para la evaluacion en campo de preservativos para madera, en postes redondos.</t>
  </si>
  <si>
    <t>NTC 3368:2000</t>
  </si>
  <si>
    <t>Madera. Metodo de ensayo para evaluar los preservativos de la madera mediante ensayos de campo con estacas.</t>
  </si>
  <si>
    <t>NTC 4811:2000</t>
  </si>
  <si>
    <t>Caucho. Determinacion de la resistencia a la abrasion del caucho y elastomeros.</t>
  </si>
  <si>
    <t>NTC 5221:2003</t>
  </si>
  <si>
    <t>Cuero. Determinacion de la solidez del color al sudor.</t>
  </si>
  <si>
    <t>NTC 5177:2003</t>
  </si>
  <si>
    <t>Materiales para calzado. Tacones. Determinacion de la resistencia al desclavado.</t>
  </si>
  <si>
    <t>NTC 1128:1998</t>
  </si>
  <si>
    <t>Maderas. Metodo de ensayo para preservativos de madera mediante el sistema de bloques en tierra.</t>
  </si>
  <si>
    <t>NTC 206-1:2005</t>
  </si>
  <si>
    <t>Maderas. Determinacion de contenido de humedad para ensayos fisicos y mecanicos.</t>
  </si>
  <si>
    <t>NTC 3913:1996</t>
  </si>
  <si>
    <t>Madera. Metodo de ensayo para determinar el contenido de formaldehido en productos de madera. Metodo de extraccion del perforador.</t>
  </si>
  <si>
    <t>NTC 2985:1991</t>
  </si>
  <si>
    <t>Caucho. Mangueras de caucho para vapor.</t>
  </si>
  <si>
    <t>NTC 3260:2000</t>
  </si>
  <si>
    <t>Mangueras flexibles y ensambles para gases licuados del petroleo -GLP-, aplicaciones en descargas a granel. Especificaciones.</t>
  </si>
  <si>
    <t>NTC 3261:1991</t>
  </si>
  <si>
    <t>Caucho. Mangueras y ensambles de caucho para uso en quemadores de combustible. Especificacion.</t>
  </si>
  <si>
    <t>NTC 3381:1992</t>
  </si>
  <si>
    <t>Caucho. Mangueras de caucho. Dispensadores de combustibles. Combustibles convencionales derivados del petroleo.</t>
  </si>
  <si>
    <t>NTC 3340:1992</t>
  </si>
  <si>
    <t>Caucho. Mangueras de caucho para succion y descarga de aceite.</t>
  </si>
  <si>
    <t>NTC 4185:1997</t>
  </si>
  <si>
    <t>Botas tenis para uso deportivo.</t>
  </si>
  <si>
    <t>NTC 2472:1988</t>
  </si>
  <si>
    <t>Productos de caucho. Mangueras de caucho para aceites y combustibles en automotores.</t>
  </si>
  <si>
    <t>NTC 599:1983</t>
  </si>
  <si>
    <t>Caucho negro de humo. Determinacion del contenido de finos.</t>
  </si>
  <si>
    <t>063 CURTIEMBRES</t>
  </si>
  <si>
    <t>041 MADERAS</t>
  </si>
  <si>
    <t>065 FABRICACIÓN DE CALZADO EXCEPTO DE CHAUCHO Y PLÁSTICO</t>
  </si>
  <si>
    <t>066 MANUFACTURAS DE MADERAS</t>
  </si>
  <si>
    <t>090 MANUFACTURAS DE CAUCHO</t>
  </si>
  <si>
    <t>ISO 5399:1984</t>
  </si>
  <si>
    <t>ASTM F911-88</t>
  </si>
  <si>
    <t>COPANT 394</t>
  </si>
  <si>
    <t>COPANT R157</t>
  </si>
  <si>
    <t>ISO 11644:1993</t>
  </si>
  <si>
    <t>ASTM D2278:94</t>
  </si>
  <si>
    <t>ASTM D1758:96</t>
  </si>
  <si>
    <t>DIN 53516:87</t>
  </si>
  <si>
    <t>UNE 59226:95</t>
  </si>
  <si>
    <t>UNE 59620:94</t>
  </si>
  <si>
    <t>ASTM D1413:94</t>
  </si>
  <si>
    <t>ISO 3130: 1975</t>
  </si>
  <si>
    <t>DIN EN 120:92</t>
  </si>
  <si>
    <t>ISO 27971:2023</t>
  </si>
  <si>
    <t>ISO 5492:2008</t>
  </si>
  <si>
    <t>ISO 7304:85</t>
  </si>
  <si>
    <t>ISO 488 - IDF 105:2008</t>
  </si>
  <si>
    <t>DR: ISO 7937- Anulada</t>
  </si>
  <si>
    <t>ISO 6881-1:2003, ISO 6881-2:1999</t>
  </si>
  <si>
    <t>(DR: ISO/FDIS 16140:2000, anulada) reemplazada por la ISO 16140, partes 1-7</t>
  </si>
  <si>
    <t>Guia para determinar la efectividad de conservantes en formulaciones cosmeticas.</t>
  </si>
  <si>
    <t>079 INDUSTRIA DE COSMÉTICOS</t>
  </si>
  <si>
    <t>Requisitos para el rotulado de productos de cosmeticos.</t>
  </si>
  <si>
    <t>Contenido neto de plaguicidas para uso agropecuario.</t>
  </si>
  <si>
    <t>076 PLAGUICIDAS</t>
  </si>
  <si>
    <t>Productos quimicos industriales para uso agropecuario. Plaguicidas. Metodo para la distribucion del tamaño de particula en portadores granulados y en plaguicidas granulados.</t>
  </si>
  <si>
    <t>Productos quimicos industriales para uso agropecuario. Plaguicidas. Polvos mojables.</t>
  </si>
  <si>
    <t>Productos quimicos industriales para uso agropecuario. Plaguicidas. Polvos para espolvoreo.</t>
  </si>
  <si>
    <t>Plaguicidas. Herbicidas organicos. Acidos 2,4. Diclorofenoxiacetico tecnico.</t>
  </si>
  <si>
    <t>Productos quimicos industriales para uso agropecuario. Plaguicidas granulados.</t>
  </si>
  <si>
    <t>Productos quimicos industriales para uso agropecuario. Plaguicidas. Concentrados emulsionables.</t>
  </si>
  <si>
    <t>Productos quimicos para uso agropecuario. Plaguicidas. Suspensiones concentradas.</t>
  </si>
  <si>
    <t>Productos quimicos industriales para uso agropecuario. Plaguicidas. Toma de muestras de portadores granulados y plaguicidas granulados.</t>
  </si>
  <si>
    <t>Productos quimicos industriales para uso agropecuario. Plaguicidas. Determinacion de la resistencia al desgaste de las particulas en portadores granulados y en plaguicidas granulados.</t>
  </si>
  <si>
    <t>Productos quimicos utilizados en agricultura. Ectoparasiticidas de uso pecuario. Definiciones y clasificacion.</t>
  </si>
  <si>
    <t>Productos quimicos para uso agricola. Plaguicidas. Mancozeb polvo mojable.</t>
  </si>
  <si>
    <t>Plaguicidas agricolas. Definiciones y clasificacion.</t>
  </si>
  <si>
    <t>Almacenamiento de plaguicidas quimicos para uso agricola.</t>
  </si>
  <si>
    <t>Productos quimicos para uso agropecuario mercaptotion tecnico.</t>
  </si>
  <si>
    <t>Productos quimicos industriales para uso agropecuario. Residuos de plaguicidas. Métodos de extraccion de productos grasos.</t>
  </si>
  <si>
    <t>Productos quimicos para uso agropecuario. Residuos de plaguicidas. Métodos de extraccion de productos no grasos.</t>
  </si>
  <si>
    <t>Envases metalicos para plaguicidas de uso agropecuario.</t>
  </si>
  <si>
    <t>Productos quimicos para uso agricola. Plaguicidas. Azufre. Requisitos.</t>
  </si>
  <si>
    <t>Productos quimicos para uso agricola. Plaguicidas. Oxicloruro de cobre suspension concentrada.</t>
  </si>
  <si>
    <t>Productos quimicos para uso agricola. Plaguicidas. Atrazina.</t>
  </si>
  <si>
    <t>Productos quimicos para uso agricola. Propanil.</t>
  </si>
  <si>
    <t>Plaguicidas de uso agropecuario. Rotulado.</t>
  </si>
  <si>
    <t>Productos quimicos para uso agricola. Plaguicidas. Monocrotofos.</t>
  </si>
  <si>
    <t>Productos quimicos para uso agricola. Carbaril polvo mojable.</t>
  </si>
  <si>
    <t>Terminologia relacionada con los coadyuvantes agricolas para mezcla en tanque.</t>
  </si>
  <si>
    <t>Envases plasticos para plaguicidas de uso agropecuario.</t>
  </si>
  <si>
    <t>Productos quimicos para uso agricola. Oxicloruro de cobre. Polvo mojable.</t>
  </si>
  <si>
    <t>Productos quimicos industriales para uso agropecuario. Plaguicidas. Polvos mojables y polvos para espolvoreo. Tamano de particula.</t>
  </si>
  <si>
    <t>Nitrato de sodio para abono.</t>
  </si>
  <si>
    <t>073 PRODUCTOS  PARA LA INDUSTRIA AGRÍCOLA</t>
  </si>
  <si>
    <t>Madera. Toma de muestras de preservativos para madera previamente a ensayos.</t>
  </si>
  <si>
    <t>067 PRODUCTOS QUÍMICOS PARA LA MADERA</t>
  </si>
  <si>
    <t>Madera. Metodo de ensayo para la deteccion y estimacion de la retencion de preservativos de madera por bioensayos con aspergillus.</t>
  </si>
  <si>
    <t>Adhesivos. Toma de muestras.</t>
  </si>
  <si>
    <t>Resinas en estado líquido o como emulsiones o dispersiones. Determinación de la viscosidad aparente mediante el método de ensayo brookfield.</t>
  </si>
  <si>
    <t>Acido estearico para uso industrial. Determinacion del contenido de niquel.</t>
  </si>
  <si>
    <t>Productos quimicos. Acido acetico. Métodos de ensayo. Parte 10. Ensayo del limite visual para metales pesados (incluyendo hierro).</t>
  </si>
  <si>
    <t>Productos quimicos. Acido acetico. Métodos de ensayo. Parte 6. Determinacion del indice de permanganato.</t>
  </si>
  <si>
    <t>Productos quimicos. Acido acetico. Métodos de ensayo. Parte 7. Determinacion del indice de dicromato.</t>
  </si>
  <si>
    <t>GTC 77:2002</t>
  </si>
  <si>
    <t>NTC 5218:2003</t>
  </si>
  <si>
    <t>NTC 4613:1999</t>
  </si>
  <si>
    <t>NTC 3211:1991</t>
  </si>
  <si>
    <t>NTC 2993:1991</t>
  </si>
  <si>
    <t>NTC 2994:1991</t>
  </si>
  <si>
    <t>NTC 304:1995</t>
  </si>
  <si>
    <t>NTC 3350:1992</t>
  </si>
  <si>
    <t>NTC 2893:1991</t>
  </si>
  <si>
    <t>NTC 2894:1991</t>
  </si>
  <si>
    <t>NTC 2925:1991</t>
  </si>
  <si>
    <t>NTC 2926:1991</t>
  </si>
  <si>
    <t>NTC 1655:1981</t>
  </si>
  <si>
    <t>NTC 1429:1983</t>
  </si>
  <si>
    <t>NTC 134:2006</t>
  </si>
  <si>
    <t>NTC 1319:2001</t>
  </si>
  <si>
    <t>NTC 1320:1982</t>
  </si>
  <si>
    <t>NTC 1195:1993</t>
  </si>
  <si>
    <t>NTC 1233:1991</t>
  </si>
  <si>
    <t>NTC 2707:2002</t>
  </si>
  <si>
    <t>NTC 2141:1988</t>
  </si>
  <si>
    <t>NTC 2127:1986</t>
  </si>
  <si>
    <t>NTC 1975:1984</t>
  </si>
  <si>
    <t>NTC 1996:1985</t>
  </si>
  <si>
    <t>NTC 200:1995</t>
  </si>
  <si>
    <t>NTC 2080:1985</t>
  </si>
  <si>
    <t>NTC 552:1983</t>
  </si>
  <si>
    <t>NTC 5584:2007</t>
  </si>
  <si>
    <t>NTC 844:2003</t>
  </si>
  <si>
    <t>NTC 788:1983</t>
  </si>
  <si>
    <t>NTC 628:1992</t>
  </si>
  <si>
    <t>NTC 167:1974</t>
  </si>
  <si>
    <t>NTC 4693:1999</t>
  </si>
  <si>
    <t>NTC 4603:1999</t>
  </si>
  <si>
    <t>NTC 5004:2001</t>
  </si>
  <si>
    <t>NTC 5861:2011</t>
  </si>
  <si>
    <t>NTC 665:1973</t>
  </si>
  <si>
    <t>NTC 3386-10:1992</t>
  </si>
  <si>
    <t>NTC 3386-6:1992</t>
  </si>
  <si>
    <t>NTC 3386-7:1992</t>
  </si>
  <si>
    <t>7.0</t>
  </si>
  <si>
    <t>6.0</t>
  </si>
  <si>
    <t>(DR: ASTM E1519:2006); ASTM E1519-16(2020)</t>
  </si>
  <si>
    <t>ASTM D38:94</t>
  </si>
  <si>
    <t>ASTM D5583:94</t>
  </si>
  <si>
    <t>UNE-EN 1066:97</t>
  </si>
  <si>
    <t>ISO 2555:1989</t>
  </si>
  <si>
    <t>NTC-ISO 4990:1995</t>
  </si>
  <si>
    <t>Fundiciones ferrosas. Fundiciones de acero. Requisitos tecnicos generales para el despacho.</t>
  </si>
  <si>
    <t>NTC 4031:1995</t>
  </si>
  <si>
    <t>Elementos de fijacion. Arandelas de acero templado -sistema metrico-.</t>
  </si>
  <si>
    <t>ISO 4990:86</t>
  </si>
  <si>
    <t>ASTM F436M:93</t>
  </si>
  <si>
    <t>NTC 1702:1985</t>
  </si>
  <si>
    <t>Mecanica. Correas en v para uso industrial. Dimensiones. Serie inglesa.</t>
  </si>
  <si>
    <t>NTC 1716:1986</t>
  </si>
  <si>
    <t>Mecánica. Poleas acanaladas para correas en V de uso industrial. Dimensiones. Serie inglesa.</t>
  </si>
  <si>
    <t>NTC 1795:1982</t>
  </si>
  <si>
    <t>Mecanica. Cadenas calibradas de eslabon corto grado 400 para dispositivos de levantamiento.</t>
  </si>
  <si>
    <t>NTC 1321:1977</t>
  </si>
  <si>
    <t>Alambre redondo de acero galvanizado para cables mecanicos.</t>
  </si>
  <si>
    <t>NTC 1485:1979</t>
  </si>
  <si>
    <t>Cadena no calibrada de acero de eslabon corto - grado 400 - para elevacion de cargas.</t>
  </si>
  <si>
    <t>NTC 3236:1991</t>
  </si>
  <si>
    <t>Siderurgia. Cables de acero para propositos generales. Caracteristicas.</t>
  </si>
  <si>
    <t>NTC 2961:1991</t>
  </si>
  <si>
    <t>Siderurgia. Cables de acero para propositos generales. Determinacion de la carga real de rotura.</t>
  </si>
  <si>
    <t>NTC 3703:1995</t>
  </si>
  <si>
    <t>Elementos mecanicos. Cadenas transportadoras y piñones tipo rodillo para trabajo pesado.</t>
  </si>
  <si>
    <t>NTC 3945:1996</t>
  </si>
  <si>
    <t>Gestion ambiental. Agua. Metodo estandar para mediciones de la velocidad del agua en canales abiertos mediante elementos rotativos, molinetes.</t>
  </si>
  <si>
    <t>NTC 5763:2010</t>
  </si>
  <si>
    <t>Seguridad en piscinas. Dispositivos de succión para uso en piscinas y estructuras similares.</t>
  </si>
  <si>
    <t>NTC 5507:2007</t>
  </si>
  <si>
    <t>Medida del caudal de liquidos conductores en conductos cerrados. Metodo por caudalimetros electromagneticos.</t>
  </si>
  <si>
    <t>NTC 855:1974</t>
  </si>
  <si>
    <t>Cremallera patron para engranajes cilindricos.</t>
  </si>
  <si>
    <t>127 ELEMENTOS MECÁNICOS Y ELECTROMECÁNICOS</t>
  </si>
  <si>
    <t>ANSI B29.15:73</t>
  </si>
  <si>
    <t>ASTM D4409:1991</t>
  </si>
  <si>
    <t>ASME A112.19.8:2008</t>
  </si>
  <si>
    <t>UNE-EN ISO 6817:1996</t>
  </si>
  <si>
    <t>GTC 203:2010</t>
  </si>
  <si>
    <t>Guía para la gestión de la calidad en una organización que lleva a cabo actividades de muestreo o ensayos de carbón y coque.</t>
  </si>
  <si>
    <t>NTC 2391:2005</t>
  </si>
  <si>
    <t>Análisis de azufre total en muestras de carbón y coque.</t>
  </si>
  <si>
    <t>NTC 4125:2007</t>
  </si>
  <si>
    <t>Determinacion de las formas de azufre en el carbon.</t>
  </si>
  <si>
    <t>NTC 5703:2009</t>
  </si>
  <si>
    <t>Determinación del flúor total en carbón, utilizando el método de combustión en bomba de oxígeno/electrodo de ión selectivo.</t>
  </si>
  <si>
    <t>042 CARBÓN Y COQUE</t>
  </si>
  <si>
    <t>ASTM D4621:1999 (2004)</t>
  </si>
  <si>
    <t>ASTM D3177: 2002</t>
  </si>
  <si>
    <t>ASTM D2492:2002</t>
  </si>
  <si>
    <t>ASTM D3761:2002</t>
  </si>
  <si>
    <t>04 - ENERGÉTICO</t>
  </si>
  <si>
    <t>02.1 - INDUSTRIA (OTROS)</t>
  </si>
  <si>
    <t>1 - AGRO Y ALIMENTOS</t>
  </si>
  <si>
    <t>02.2 - INDUSTRIA (QUÍMICO)</t>
  </si>
  <si>
    <t>02.3 - INDUSTRIA (METALURGIA)</t>
  </si>
  <si>
    <t>02.4 - INDUSTRIA (MAQUINARIA Y EQUIPOS)</t>
  </si>
  <si>
    <t>NTC-IEC 61000-4-30:2012</t>
  </si>
  <si>
    <t xml:space="preserve">Compatibilidad electromagnética (CEM). Parte 4-30: Técnicas de ensayo y de medida. métodos de medida de la calidad de potencia. </t>
  </si>
  <si>
    <t>129 CALIDAD DE ENERGÍA ELÉCTRICA</t>
  </si>
  <si>
    <t>IEC 61000-4-30:2008</t>
  </si>
  <si>
    <t>NTC 5922:2012</t>
  </si>
  <si>
    <t>Especificación estándard para tubería de polipropileno corrugado (pp) de 152 mm a 762 mm (6 pulgadas a 30 pulgadas) de paredes sencillas y paredes dobles.</t>
  </si>
  <si>
    <t>NTC 4393:1998</t>
  </si>
  <si>
    <t>Metodo de ensayo para estimar la calidad de tubos de poli - cloruro de vinilo - - pvc - extruidos, por la tecnica de reversion de calor.</t>
  </si>
  <si>
    <t>NTC 4246:1997</t>
  </si>
  <si>
    <t>Desinfeccion de lineas principales para la conduccion de agua.</t>
  </si>
  <si>
    <t>NTC 4884:2000</t>
  </si>
  <si>
    <t>Ensayo hidrostatico de infiltracion y exfiltracion de tuberias de gres.</t>
  </si>
  <si>
    <t>091 TUBERÍAS, DUCTOS Y ACCESORIOS DE PLÁSTICO</t>
  </si>
  <si>
    <t>097 TUBERÍA DE GRES</t>
  </si>
  <si>
    <t>ASTM F2736:2010</t>
  </si>
  <si>
    <t>ASTM F1057:87</t>
  </si>
  <si>
    <t>AWWA C651:92</t>
  </si>
  <si>
    <t>ASTM C1091M:99</t>
  </si>
  <si>
    <t>GTC 247:2014</t>
  </si>
  <si>
    <t>Guía para la determinación de una curva de supervivencia para agentes antimicrobianos con relación a microorganismos seleccionados, y cálculo de un valor-d y coeficiente de concentración.</t>
  </si>
  <si>
    <t>NTC 5816:2010</t>
  </si>
  <si>
    <t>Antisépticos y desinfectantes químicos ensayo cuantitativo de suspensión para la evaluación de la actividad fungicida o levuricida básica de los antisépticos y desinfectantes químicos. Método de ensayo y requisitos (fase 1).</t>
  </si>
  <si>
    <t>NTC 5817:2010</t>
  </si>
  <si>
    <t>Antisépticos y desinfectantes químicos. Ensayo cuantitativo de suspensión para la evaluación de la actividad fungicida o levuricida de los antisépticos y desinfectantes químicos utilizados en el área alimentaria, industrial, doméstica e institucional. Mét</t>
  </si>
  <si>
    <t>NTC 5803:2010</t>
  </si>
  <si>
    <t>Antisépticos y desinfectantes químicos. Ensayo cuatitativo de suspensión para la evaluación de la actividad bactericida básica de los antisépticos y desinfectantes químicos. Método de ensayo y requisitos (fase 1).</t>
  </si>
  <si>
    <t>NTC 5804:2010</t>
  </si>
  <si>
    <t>Antisépticos y desinfectantes químicos. Lavado higiénico de las manos. Método de ensayo y requisitos (fase 2/etapa 2).</t>
  </si>
  <si>
    <t>NTC 5732:2009</t>
  </si>
  <si>
    <t>Desinfectantes y antisépticos químicos. Ensayo cuantitativo de suspensión para la evaluación de la actividad bactericida de productos para el tratamiento por frotación y lavado higiénico y quirúrgico de las manos. Método de ensayo. Requisitos (fase 2/ eta</t>
  </si>
  <si>
    <t>NTC 5740:2009</t>
  </si>
  <si>
    <t>Antisépticos y desinfectantes químicos. Tratamiento higiénico de las manos por fricción. Método de ensayo y requisitos (fase 2/ etapa 2).</t>
  </si>
  <si>
    <t>NTC 5593:2008</t>
  </si>
  <si>
    <t>Antisepticos y desinfectantes quimicos. Conservacion de las cepas microbianas utilizadas para la determinacion de la actividad bactericida y fungicida.</t>
  </si>
  <si>
    <t>NTC 5540:2007</t>
  </si>
  <si>
    <t>Antisepticos y desinfectantes quimicos. Ensayo cuantitativo de suspension para la evaluacion de la actividad fungicida de los desinfectantes quimicos para instrumental utilizado en el sector salud. Metodo de ensayo y requisitos (fase 2, etapa 1).</t>
  </si>
  <si>
    <t>NTC 5962:2012</t>
  </si>
  <si>
    <t>Antisépticos y desinfectantes químicos. Actividad esporicida básica. Método de ensayo y requisitos (fase 1, etapa 1).</t>
  </si>
  <si>
    <t>NTC 5473:2007</t>
  </si>
  <si>
    <t>Desinfectantes quimicos. Ensayo cuantitativo de suspension para la evaluacion de la actividad bactericida de los desinfectantes quimicos para instrumental utilizado en el sector salud. Metodo de ensayo y requisitos (fase 2, etapa 1).</t>
  </si>
  <si>
    <t>NTC 5150:2003</t>
  </si>
  <si>
    <t>Antisepticos y desinfectantes quimicos. Actividad bactericida basica. Metodo de prueba y requisitos (Fase 1).</t>
  </si>
  <si>
    <t>NTC 4954:2001</t>
  </si>
  <si>
    <t>Esterilizadores de vapor para hospitales.</t>
  </si>
  <si>
    <t>NTC 4778-1:2001</t>
  </si>
  <si>
    <t>Materiales y sistemas de empaque para dispositivos medicos los cuales van a ser esterilizados. Parte 1. Requisitos generales y métodos de ensayo.</t>
  </si>
  <si>
    <t>NTC 2140:1986</t>
  </si>
  <si>
    <t>Industria farmaceutica y de cosmeticos. Gasa absorbente para uso medicinal.</t>
  </si>
  <si>
    <t>NTC 2559:2001</t>
  </si>
  <si>
    <t>Equipo para administracion de soluciones parenterales para usar una sola vez.</t>
  </si>
  <si>
    <t>NTC 5242:2004</t>
  </si>
  <si>
    <t>Optica oftalmica. Lentes para gafas. Vocabulario.</t>
  </si>
  <si>
    <t>NTC 5344:2005</t>
  </si>
  <si>
    <t xml:space="preserve">Optica optalmica. Bloques semiterminados para gafas parte 2: Especificaciones para bloques progresivos. </t>
  </si>
  <si>
    <t>NTC 6030:2013</t>
  </si>
  <si>
    <t>Rotulado. Dispositivo medico sobre medida para la salud visual y ocular. Lentes oftálmicos sobre medidas.</t>
  </si>
  <si>
    <t>NTC 4882:2000</t>
  </si>
  <si>
    <t>Materiales odontologicos. Ensayo de adhesion a la estructura dental.</t>
  </si>
  <si>
    <t>NTC 6044:2013</t>
  </si>
  <si>
    <t>Odontología. Vocabulario.</t>
  </si>
  <si>
    <t>NTC 2055:1985</t>
  </si>
  <si>
    <t>Odontologia. Materiales para duplicacion de modelos dentales.</t>
  </si>
  <si>
    <t>NTC 1679:1981</t>
  </si>
  <si>
    <t>Odontologia. Cemento de silico-fosfato de cinc.</t>
  </si>
  <si>
    <t>NTC 2283:1987</t>
  </si>
  <si>
    <t>Odontologia. Butacos para uso odontologico.</t>
  </si>
  <si>
    <t>NTC 2236:1987</t>
  </si>
  <si>
    <t>Odontologia. Anestesicos locales inyectables para uso odontologico.</t>
  </si>
  <si>
    <t>NTC 246:2001</t>
  </si>
  <si>
    <t>Materiales odontologicos. Material de hidrocoloide para impresiones dentales tipo alginato.</t>
  </si>
  <si>
    <t>NTC 1540:1987</t>
  </si>
  <si>
    <t>Odontologia. Materiales. Elastomeros para impresion, no acuosos.</t>
  </si>
  <si>
    <t>NTC 1521:2002</t>
  </si>
  <si>
    <t>Materiales odontologicos. Pastas para impresiones dentales (tipo oxido de zinc).</t>
  </si>
  <si>
    <t>NTC 1628:1981</t>
  </si>
  <si>
    <t>Odontologia. Compuestos para impresiones dentales. (compuestos para modelar).</t>
  </si>
  <si>
    <t>NTC 4388:1998</t>
  </si>
  <si>
    <t>Odontologia. Sellantes de fosetas y fisuras con base en resina.</t>
  </si>
  <si>
    <t>NTC 4655:1999</t>
  </si>
  <si>
    <t>Odontologia. Materiales para coronas y puentes con base polimerica.</t>
  </si>
  <si>
    <t>NTC 4549:1998</t>
  </si>
  <si>
    <t>Odontologia. Productos metal-ceramicos para restauraciones dentales.</t>
  </si>
  <si>
    <t>NTC 2851:1991</t>
  </si>
  <si>
    <t>Odontologia. Agujas de uso odontologico para usar una sola vez -desechables-.</t>
  </si>
  <si>
    <t>163 ÓPTICA</t>
  </si>
  <si>
    <t>156 MATERIALES ODONTOLÓGICOS</t>
  </si>
  <si>
    <t>ASTM E1891:2010A</t>
  </si>
  <si>
    <t>UNE-EN 1275:2007</t>
  </si>
  <si>
    <t>UNE-EN 1650:2008</t>
  </si>
  <si>
    <t>UNE-EN 1040:2006</t>
  </si>
  <si>
    <t>UNE EN12791:2006</t>
  </si>
  <si>
    <t>EN 12054:2001</t>
  </si>
  <si>
    <t>EN 1500:1997</t>
  </si>
  <si>
    <t>UNE-EN 12353:2000</t>
  </si>
  <si>
    <t>UNE EN 13624:2003</t>
  </si>
  <si>
    <t>UNE-EN 14347:2005</t>
  </si>
  <si>
    <t>UNE EN 13727</t>
  </si>
  <si>
    <t>UNE-EN 1040:97</t>
  </si>
  <si>
    <t>BS EN 868-1:97</t>
  </si>
  <si>
    <t>ISO 1942:2009</t>
  </si>
  <si>
    <t>ISO 1563: 90</t>
  </si>
  <si>
    <t>NTC 5415-1:2006</t>
  </si>
  <si>
    <t xml:space="preserve">Tecnología de la información. Evaluación del producto de software parte 1: Visión general. </t>
  </si>
  <si>
    <t>NTC 5415-2:2006</t>
  </si>
  <si>
    <t xml:space="preserve">Tecnologia de la informacion. Evaluacion del producto del software. Parte 2: Planificacion y gestion. </t>
  </si>
  <si>
    <t>NTC 5415-3:2006</t>
  </si>
  <si>
    <t xml:space="preserve">Tecnologia de la informacion. Evaluacion del producto de software. Parte 3: Procedimiento para desarrolladores. </t>
  </si>
  <si>
    <t>NTC 5415-4:2008</t>
  </si>
  <si>
    <t>Tecnologia de la informacion. Evaluacion del producto de software. Parte 4. Procedimientos para compradores.</t>
  </si>
  <si>
    <t>NTC 5415-5:2008</t>
  </si>
  <si>
    <t xml:space="preserve">Tecnologia de la informacion. Evaluacion del producto de software. Parte 5: Procedimiento para evaluadores. </t>
  </si>
  <si>
    <t>NTC 5420-1:2006</t>
  </si>
  <si>
    <t xml:space="preserve">Ingenieria del software. Parte 1: Modelo de calidad. </t>
  </si>
  <si>
    <t>NTC 5420-2:2007</t>
  </si>
  <si>
    <t xml:space="preserve">Ingenieria de software. Calidad del producto de software. Parte 2: Metricas externas. </t>
  </si>
  <si>
    <t>NTC 5420-3:2008</t>
  </si>
  <si>
    <t xml:space="preserve">Ingenieria de software. Calidad del product de software. Parte 3: Metricas internas. </t>
  </si>
  <si>
    <t>NTC 5420-4:2009</t>
  </si>
  <si>
    <t xml:space="preserve">Ingenieria de software. Calidad del producto de software. Parte 4: Metricas de calidad en uso. </t>
  </si>
  <si>
    <t>NTC-ISO-IEC 90003:2005</t>
  </si>
  <si>
    <t>NTC 4681:1999</t>
  </si>
  <si>
    <t xml:space="preserve">Tecnologia de la informacion. Medicion de software. Medida del tamaño funcional. Parte 1: Definicion de conceptos. </t>
  </si>
  <si>
    <t>NTC 4530:1998</t>
  </si>
  <si>
    <t>Tecnologia de la informacion. Paquetes de software. Requisitos de calidad y ensayos.</t>
  </si>
  <si>
    <t>NTC 4243:2009</t>
  </si>
  <si>
    <t>Ingeniería de software y sistemas. Procesos del ciclo de vida del software.</t>
  </si>
  <si>
    <t>NTC 4244:1997</t>
  </si>
  <si>
    <t>Tecnologia de la informacion. Evaluacion del producto de software. Caracteristicas de calidad y directrices para su uso.</t>
  </si>
  <si>
    <t>NTC 3974:1996</t>
  </si>
  <si>
    <t>Sistemas de procesamiento de informacion. Vocabulario. Representacion de datos.</t>
  </si>
  <si>
    <t>NTC 3975:1996</t>
  </si>
  <si>
    <t>Sistemas de procesamiento de informacion. Vocabulario. Preparacion y manejo de datos.</t>
  </si>
  <si>
    <t>NTC 3585:1994</t>
  </si>
  <si>
    <t>Sistemas de procesamiento de la informacion. Auditoria. Programa de aseguramiento de calidad para el software previamente desarrollado utilizando aplicaciones no criticas.</t>
  </si>
  <si>
    <t>GTC 199:2009</t>
  </si>
  <si>
    <t>Tecnología de la información. Directrices para la gestión de la documentación del software.</t>
  </si>
  <si>
    <t>NTC 5450-1:2006</t>
  </si>
  <si>
    <t>NTC 5450-2:2007</t>
  </si>
  <si>
    <t>NTC 5450-3:2007</t>
  </si>
  <si>
    <t>NTC 2553:1989</t>
  </si>
  <si>
    <t>Sistemas para el procesamiento de la informacion. Comunicacion de datos. Procedimientos de control de enlace de datos de alto nivel. Estructura de marcos.</t>
  </si>
  <si>
    <t>NTC 4536:1998</t>
  </si>
  <si>
    <t>Tecnologia de la informacion. Calidad del servicio (QOS). Estructura.</t>
  </si>
  <si>
    <t>NTC 4122:1997</t>
  </si>
  <si>
    <t>Sistemas de procesamiento de informacion. Vocabulario. Unidades de procesamiento.</t>
  </si>
  <si>
    <t>NTC 2896:1991</t>
  </si>
  <si>
    <t>Sistemas para el procesamiento de la informacion. Estructura de archivo y rotulado de cintas magneticas para intercambio de informacion.</t>
  </si>
  <si>
    <t>NTC 3560:1993</t>
  </si>
  <si>
    <t>Sistemas de procesamiento de la informacion. Procedimientos y desarrollo. Guia para la adquisicion de sistemas de computacion.</t>
  </si>
  <si>
    <t>NTC 3574:1993</t>
  </si>
  <si>
    <t>Sistemas de procesamiento de la informacion. Documentacion. Documentacion para el usuario e informacion del empaque para los paquetes de software para los consumidores.</t>
  </si>
  <si>
    <t>031 INGENIERÍA DE SOFTWARE Y DE SISTEMAS</t>
  </si>
  <si>
    <t>ISO/IEC 14598-1: 1999</t>
  </si>
  <si>
    <t>ISO/IEC 14598-2:2000</t>
  </si>
  <si>
    <t>ISO/IEC 14598-3</t>
  </si>
  <si>
    <t>ISO/IEC 14598-4</t>
  </si>
  <si>
    <t>ISO/IEC 14598-5:1998</t>
  </si>
  <si>
    <t>ISO/IEC 9126-1</t>
  </si>
  <si>
    <t>ISO/IEC 9126-2:2003</t>
  </si>
  <si>
    <t>ISO/IEC 9126-3:2003</t>
  </si>
  <si>
    <t>ISO/IEC 9126-4:2004</t>
  </si>
  <si>
    <t>ISO/IEC 90003: 2004</t>
  </si>
  <si>
    <t>ISO 14143-1</t>
  </si>
  <si>
    <t>ISO/IEC 12119:94</t>
  </si>
  <si>
    <t>ISO-IEC 12207:2008</t>
  </si>
  <si>
    <t>ISO/IEC 9126</t>
  </si>
  <si>
    <t>ISO 2382-5:89</t>
  </si>
  <si>
    <t>ISO 2382-6:87</t>
  </si>
  <si>
    <t>CAN/CSA Q396-2-2</t>
  </si>
  <si>
    <t>ISO/IEC TR 9294:2005</t>
  </si>
  <si>
    <t>ISO/IEC 15408-1:2005</t>
  </si>
  <si>
    <t>ISO/IEC 15408-2:2005</t>
  </si>
  <si>
    <t>ISO/IEC 15408-3:2005</t>
  </si>
  <si>
    <t>ISO/IEC 13236</t>
  </si>
  <si>
    <t>ISO 2382-1</t>
  </si>
  <si>
    <t>ISO 9127:88</t>
  </si>
  <si>
    <t xml:space="preserve">Ingeniería de software. Directrices para la aplicación de la NTC-ISO 9001:2000 a software de computador. </t>
  </si>
  <si>
    <t xml:space="preserve">Tecnologia de la informacion. Tecnicas de seguridad. Criterios de evaluacion para la seguridad de tecnologias de informacion (TI) parte 1: Introduccion y modelo general. </t>
  </si>
  <si>
    <t>Tecnologia de la informacion. Tecnicas de seguridad. Criterios de evaluacion para la seguridad de tecnologias de informacion (TI). Parte 2. Requisitos funcionales de seguridad.</t>
  </si>
  <si>
    <t xml:space="preserve">Tecnologia de la informacion. Tecnicas de seguridad. Criterios de evaluacion para la seguridad de tecnologias de informacion (TI). Parte 3: Requisitos de aseguramiento de la seguridad. </t>
  </si>
  <si>
    <t>NTC 4248:1997</t>
  </si>
  <si>
    <t>Gestion ambiental. Calidad del aire. Presentacion de datos sobre calidad del aire del ambiente en forma alfanumerica.</t>
  </si>
  <si>
    <t>011 CALIDAD DE AIRE</t>
  </si>
  <si>
    <t>ISO 7168</t>
  </si>
  <si>
    <t>NTC 5601-6:2008</t>
  </si>
  <si>
    <t xml:space="preserve">Acustica de la edificacion. Estimacion de las caracteristicas acusticas de las edificaciones a partir de las caracteristicas de sus elementos. Parte 6: Absorcion sonora en espacios cerrados. </t>
  </si>
  <si>
    <t>NTC 1159:1976</t>
  </si>
  <si>
    <t>Vitaminas. Unidades. Sistema internacional.</t>
  </si>
  <si>
    <t>NTC 5826:2010</t>
  </si>
  <si>
    <t>Práctica normalizada para realizar ensayos de robustez (ruggedness) para la evaluación estadística de métodos de ensayo.</t>
  </si>
  <si>
    <t>001 ACUSTICA</t>
  </si>
  <si>
    <t>002 METROLOGÍA</t>
  </si>
  <si>
    <t>004 APLICACIÓN DE MÉTODOS ESTADÍSTICOS</t>
  </si>
  <si>
    <t>ASTM E1169:2007</t>
  </si>
  <si>
    <t>ISO 3309:1984</t>
  </si>
  <si>
    <t>ISO 1001:1986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</si>
</sst>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quot;de&quot;\ mmmm\ &quot;de&quot;\ yyyy"/>
    <numFmt numFmtId="165" formatCode="yyyy\-mm\-dd"/>
    <numFmt numFmtId="166" formatCode="yyyy\-mm\-dd;@"/>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Narrow"/>
      <family val="2"/>
    </font>
    <font>
      <sz val="10"/>
      <color theme="1"/>
      <name val="Arial Narrow"/>
      <family val="2"/>
    </font>
    <font>
      <b/>
      <sz val="10"/>
      <color theme="0"/>
      <name val="Arial Narrow"/>
      <family val="2"/>
    </font>
    <font>
      <u/>
      <sz val="10"/>
      <color indexed="12"/>
      <name val="Arial"/>
      <family val="2"/>
    </font>
    <font>
      <b/>
      <sz val="11"/>
      <color theme="1"/>
      <name val="Arial Narrow"/>
      <family val="2"/>
    </font>
    <font>
      <b/>
      <sz val="11"/>
      <name val="Arial Narrow"/>
      <family val="2"/>
    </font>
    <font>
      <sz val="9"/>
      <name val="Arial Narrow"/>
      <family val="2"/>
    </font>
    <font>
      <sz val="14"/>
      <name val="Arial Narrow"/>
      <family val="2"/>
    </font>
    <font>
      <b/>
      <sz val="10"/>
      <name val="Arial Narrow"/>
      <family val="2"/>
    </font>
    <font>
      <b/>
      <sz val="12"/>
      <color indexed="9"/>
      <name val="Arial Narrow"/>
      <family val="2"/>
    </font>
    <font>
      <sz val="11"/>
      <name val="Arial Narrow"/>
      <family val="2"/>
    </font>
    <font>
      <sz val="10"/>
      <name val="Arial Narrow"/>
      <family val="2"/>
    </font>
    <font>
      <u/>
      <sz val="10"/>
      <color indexed="12"/>
      <name val="Arial Narrow"/>
      <family val="2"/>
    </font>
    <font>
      <sz val="11"/>
      <color theme="0"/>
      <name val="Arial Narrow"/>
      <family val="2"/>
    </font>
    <font>
      <b/>
      <sz val="14"/>
      <color theme="0"/>
      <name val="Arial Narrow"/>
      <family val="2"/>
    </font>
    <font>
      <b/>
      <sz val="24"/>
      <color theme="0"/>
      <name val="Arial Narrow"/>
      <family val="2"/>
    </font>
    <font>
      <sz val="11"/>
      <color theme="5" tint="-0.249977111117893"/>
      <name val="Arial Narrow"/>
      <family val="2"/>
    </font>
    <font>
      <b/>
      <sz val="11"/>
      <color rgb="FF0000FF"/>
      <name val="Arial Narrow"/>
      <family val="2"/>
    </font>
    <font>
      <i/>
      <sz val="12"/>
      <color theme="1" tint="4.9989318521683403E-2"/>
      <name val="Arial Narrow"/>
      <family val="2"/>
    </font>
    <font>
      <b/>
      <i/>
      <sz val="10"/>
      <color theme="1" tint="0.34998626667073579"/>
      <name val="Arial Narrow"/>
      <family val="2"/>
    </font>
    <font>
      <i/>
      <sz val="12"/>
      <color theme="1" tint="0.34998626667073579"/>
      <name val="Arial Narrow"/>
      <family val="2"/>
    </font>
    <font>
      <sz val="10"/>
      <color indexed="12"/>
      <name val="Arial"/>
      <family val="2"/>
    </font>
    <font>
      <u/>
      <sz val="14"/>
      <color indexed="12"/>
      <name val="Arial Narrow"/>
      <family val="2"/>
    </font>
    <font>
      <sz val="8"/>
      <color theme="1"/>
      <name val="Arial Narrow"/>
      <family val="2"/>
    </font>
    <font>
      <b/>
      <sz val="11"/>
      <color theme="9" tint="-0.249977111117893"/>
      <name val="Arial Narrow"/>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499984740745262"/>
        <bgColor indexed="64"/>
      </patternFill>
    </fill>
    <fill>
      <patternFill patternType="solid">
        <fgColor rgb="FF396497"/>
        <bgColor theme="4"/>
      </patternFill>
    </fill>
    <fill>
      <patternFill patternType="solid">
        <fgColor theme="9" tint="-0.249977111117893"/>
        <bgColor indexed="64"/>
      </patternFill>
    </fill>
    <fill>
      <patternFill patternType="solid">
        <fgColor rgb="FFFAF0F0"/>
        <bgColor indexed="64"/>
      </patternFill>
    </fill>
    <fill>
      <patternFill patternType="solid">
        <fgColor rgb="FFFDF9F9"/>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4506668294322"/>
      </left>
      <right style="thin">
        <color theme="4" tint="0.39994506668294322"/>
      </right>
      <top style="thin">
        <color theme="4" tint="0.39997558519241921"/>
      </top>
      <bottom/>
      <diagonal/>
    </border>
    <border>
      <left/>
      <right style="thin">
        <color theme="4" tint="0.39994506668294322"/>
      </right>
      <top style="thin">
        <color theme="4" tint="0.39997558519241921"/>
      </top>
      <bottom style="thin">
        <color theme="4" tint="0.3999755851924192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4506668294322"/>
      </right>
      <top style="thin">
        <color theme="4" tint="0.39997558519241921"/>
      </top>
      <bottom/>
      <diagonal/>
    </border>
    <border>
      <left style="thin">
        <color theme="4" tint="0.39994506668294322"/>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thin">
        <color theme="4" tint="0.39997558519241921"/>
      </left>
      <right style="thin">
        <color theme="4" tint="0.39994506668294322"/>
      </right>
      <top style="thin">
        <color theme="4" tint="0.39997558519241921"/>
      </top>
      <bottom/>
      <diagonal/>
    </border>
    <border>
      <left/>
      <right/>
      <top/>
      <bottom style="thin">
        <color theme="4" tint="0.39994506668294322"/>
      </bottom>
      <diagonal/>
    </border>
    <border>
      <left/>
      <right style="thin">
        <color theme="4" tint="0.59996337778862885"/>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top/>
      <bottom style="thin">
        <color theme="4" tint="0.39997558519241921"/>
      </bottom>
      <diagonal/>
    </border>
    <border>
      <left style="thin">
        <color theme="4" tint="0.39997558519241921"/>
      </left>
      <right style="thin">
        <color theme="4" tint="0.39994506668294322"/>
      </right>
      <top style="thin">
        <color theme="4" tint="0.39997558519241921"/>
      </top>
      <bottom style="thin">
        <color theme="4" tint="0.39994506668294322"/>
      </bottom>
      <diagonal/>
    </border>
    <border>
      <left style="thin">
        <color theme="4" tint="0.39994506668294322"/>
      </left>
      <right style="thin">
        <color theme="4" tint="0.39994506668294322"/>
      </right>
      <top style="thin">
        <color theme="4" tint="0.39997558519241921"/>
      </top>
      <bottom style="thin">
        <color theme="4" tint="0.39994506668294322"/>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alignment vertical="top"/>
      <protection locked="0"/>
    </xf>
  </cellStyleXfs>
  <cellXfs count="164">
    <xf numFmtId="0" fontId="0" fillId="0" borderId="0" xfId="0"/>
    <xf numFmtId="0" fontId="18" fillId="0" borderId="0" xfId="0" applyFont="1" applyAlignment="1">
      <alignment vertical="center"/>
    </xf>
    <xf numFmtId="0" fontId="18" fillId="0" borderId="0" xfId="0" applyFont="1"/>
    <xf numFmtId="0" fontId="19" fillId="0" borderId="0" xfId="0" applyFont="1" applyAlignment="1">
      <alignment vertical="center"/>
    </xf>
    <xf numFmtId="0" fontId="19" fillId="0" borderId="0" xfId="0" applyFont="1"/>
    <xf numFmtId="0" fontId="20" fillId="36" borderId="10" xfId="0" applyFont="1" applyFill="1" applyBorder="1" applyAlignment="1">
      <alignment horizontal="center" vertical="center" wrapText="1"/>
    </xf>
    <xf numFmtId="0" fontId="19" fillId="0" borderId="0" xfId="0" applyFont="1" applyAlignment="1">
      <alignment vertical="center" wrapText="1"/>
    </xf>
    <xf numFmtId="0" fontId="20" fillId="33" borderId="10" xfId="0" applyFont="1" applyFill="1" applyBorder="1" applyAlignment="1">
      <alignment vertical="center" wrapText="1"/>
    </xf>
    <xf numFmtId="0" fontId="19" fillId="0" borderId="0" xfId="0" applyFont="1" applyAlignment="1">
      <alignment horizontal="center" vertical="center"/>
    </xf>
    <xf numFmtId="165" fontId="19" fillId="0" borderId="0" xfId="0" applyNumberFormat="1"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left" wrapText="1"/>
    </xf>
    <xf numFmtId="0" fontId="20" fillId="35" borderId="0" xfId="0" applyFont="1" applyFill="1" applyAlignment="1">
      <alignment horizontal="centerContinuous" vertical="center"/>
    </xf>
    <xf numFmtId="0" fontId="20" fillId="35" borderId="0" xfId="0" applyFont="1" applyFill="1" applyAlignment="1">
      <alignment horizontal="centerContinuous" vertical="center" wrapText="1"/>
    </xf>
    <xf numFmtId="0" fontId="20" fillId="35" borderId="0" xfId="0" applyFont="1" applyFill="1" applyAlignment="1">
      <alignment horizontal="centerContinuous" wrapText="1"/>
    </xf>
    <xf numFmtId="0" fontId="19" fillId="0" borderId="12" xfId="0" applyFont="1" applyBorder="1" applyAlignment="1">
      <alignment vertical="center"/>
    </xf>
    <xf numFmtId="0" fontId="19" fillId="0" borderId="0" xfId="0" applyFont="1" applyAlignment="1">
      <alignment horizontal="centerContinuous"/>
    </xf>
    <xf numFmtId="0" fontId="20" fillId="33" borderId="13" xfId="0" applyFont="1" applyFill="1" applyBorder="1" applyAlignment="1">
      <alignment horizontal="left" vertical="center"/>
    </xf>
    <xf numFmtId="0" fontId="20" fillId="33" borderId="14" xfId="0" applyFont="1" applyFill="1" applyBorder="1" applyAlignment="1">
      <alignment horizontal="centerContinuous" vertical="center" wrapText="1"/>
    </xf>
    <xf numFmtId="0" fontId="20" fillId="33" borderId="15" xfId="0" applyFont="1" applyFill="1" applyBorder="1" applyAlignment="1">
      <alignment horizontal="centerContinuous" vertical="center" wrapText="1"/>
    </xf>
    <xf numFmtId="0" fontId="19" fillId="0" borderId="16" xfId="0" applyFont="1" applyBorder="1" applyAlignment="1">
      <alignment vertical="center" wrapText="1"/>
    </xf>
    <xf numFmtId="0" fontId="19" fillId="34" borderId="16" xfId="0" applyFont="1" applyFill="1" applyBorder="1" applyAlignment="1">
      <alignment vertical="center" wrapText="1"/>
    </xf>
    <xf numFmtId="0" fontId="19" fillId="34" borderId="0" xfId="0" applyFont="1" applyFill="1" applyAlignment="1">
      <alignment vertical="center" wrapText="1"/>
    </xf>
    <xf numFmtId="0" fontId="20" fillId="33" borderId="14" xfId="0" applyFont="1" applyFill="1" applyBorder="1" applyAlignment="1">
      <alignment horizontal="center" vertical="center" wrapText="1"/>
    </xf>
    <xf numFmtId="0" fontId="20" fillId="33" borderId="16" xfId="0" applyFont="1" applyFill="1" applyBorder="1" applyAlignment="1">
      <alignment vertical="center" wrapText="1"/>
    </xf>
    <xf numFmtId="0" fontId="20" fillId="33" borderId="0" xfId="0" applyFont="1" applyFill="1" applyAlignment="1">
      <alignment vertical="center" wrapText="1"/>
    </xf>
    <xf numFmtId="0" fontId="19" fillId="0" borderId="0" xfId="0" quotePrefix="1" applyFont="1" applyAlignment="1">
      <alignment vertical="center"/>
    </xf>
    <xf numFmtId="0" fontId="20" fillId="36" borderId="17"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2" fillId="0" borderId="0" xfId="0" applyFont="1" applyAlignment="1">
      <alignment horizontal="centerContinuous"/>
    </xf>
    <xf numFmtId="0" fontId="23" fillId="0" borderId="0" xfId="0" applyFont="1" applyAlignment="1">
      <alignment horizontal="centerContinuous" vertical="center"/>
    </xf>
    <xf numFmtId="0" fontId="25" fillId="0" borderId="0" xfId="0" applyFont="1"/>
    <xf numFmtId="0" fontId="26" fillId="0" borderId="0" xfId="0" applyFont="1"/>
    <xf numFmtId="0" fontId="27" fillId="0" borderId="0" xfId="0" applyFont="1"/>
    <xf numFmtId="0" fontId="28" fillId="0" borderId="0" xfId="0" applyFont="1" applyAlignment="1">
      <alignment horizontal="left" vertical="center"/>
    </xf>
    <xf numFmtId="0" fontId="28" fillId="0" borderId="0" xfId="0" applyFont="1" applyAlignment="1">
      <alignment vertical="center"/>
    </xf>
    <xf numFmtId="0" fontId="29" fillId="0" borderId="0" xfId="0" applyFont="1" applyAlignment="1">
      <alignment horizontal="center" vertical="center"/>
    </xf>
    <xf numFmtId="164" fontId="29" fillId="0" borderId="0" xfId="0" applyNumberFormat="1" applyFont="1" applyAlignment="1" applyProtection="1">
      <alignment horizontal="left" vertical="center"/>
      <protection locked="0"/>
    </xf>
    <xf numFmtId="0" fontId="28" fillId="0" borderId="0" xfId="0" applyFont="1" applyAlignment="1" applyProtection="1">
      <alignment horizontal="left" vertical="center"/>
      <protection locked="0"/>
    </xf>
    <xf numFmtId="0" fontId="18" fillId="0" borderId="0" xfId="0" applyFont="1" applyAlignment="1">
      <alignment horizontal="left" vertical="center"/>
    </xf>
    <xf numFmtId="0" fontId="29" fillId="0" borderId="0" xfId="0" applyFont="1" applyAlignment="1" applyProtection="1">
      <alignment vertical="center"/>
      <protection locked="0"/>
    </xf>
    <xf numFmtId="0" fontId="30" fillId="0" borderId="0" xfId="42" applyFont="1" applyBorder="1" applyAlignment="1" applyProtection="1">
      <alignment vertical="center"/>
      <protection locked="0"/>
    </xf>
    <xf numFmtId="0" fontId="24" fillId="0" borderId="0" xfId="0" applyFont="1"/>
    <xf numFmtId="0" fontId="19" fillId="0" borderId="0" xfId="0" applyFont="1" applyAlignment="1">
      <alignment horizontal="centerContinuous" vertical="center"/>
    </xf>
    <xf numFmtId="0" fontId="18" fillId="0" borderId="0" xfId="0" applyFont="1" applyAlignment="1">
      <alignment horizontal="centerContinuous"/>
    </xf>
    <xf numFmtId="0" fontId="28" fillId="0" borderId="0" xfId="0" applyFont="1" applyAlignment="1">
      <alignment horizontal="left" vertical="center" indent="1"/>
    </xf>
    <xf numFmtId="0" fontId="19" fillId="33" borderId="15" xfId="0" applyFont="1" applyFill="1" applyBorder="1" applyAlignment="1">
      <alignment horizontal="centerContinuous" vertical="center" wrapText="1"/>
    </xf>
    <xf numFmtId="0" fontId="19" fillId="35" borderId="0" xfId="0" applyFont="1" applyFill="1" applyAlignment="1">
      <alignment horizontal="centerContinuous" wrapText="1"/>
    </xf>
    <xf numFmtId="0" fontId="19" fillId="36" borderId="11" xfId="0" applyFont="1" applyFill="1" applyBorder="1" applyAlignment="1">
      <alignment horizontal="center" vertical="center" wrapText="1"/>
    </xf>
    <xf numFmtId="0" fontId="21" fillId="0" borderId="0" xfId="42" applyAlignment="1" applyProtection="1">
      <alignment horizontal="center"/>
    </xf>
    <xf numFmtId="0" fontId="24" fillId="0" borderId="0" xfId="0" applyFont="1" applyAlignment="1">
      <alignment horizontal="centerContinuous" wrapText="1"/>
    </xf>
    <xf numFmtId="0" fontId="31" fillId="35" borderId="0" xfId="0" applyFont="1" applyFill="1" applyAlignment="1">
      <alignment horizontal="centerContinuous" vertical="center"/>
    </xf>
    <xf numFmtId="0" fontId="20" fillId="36" borderId="0" xfId="0" applyFont="1" applyFill="1" applyAlignment="1">
      <alignment horizontal="center" vertical="center" wrapText="1"/>
    </xf>
    <xf numFmtId="0" fontId="20" fillId="0" borderId="0" xfId="0" applyFont="1" applyAlignment="1">
      <alignment horizontal="center" vertical="center" wrapText="1"/>
    </xf>
    <xf numFmtId="0" fontId="20" fillId="33" borderId="0" xfId="0" applyFont="1" applyFill="1" applyAlignment="1">
      <alignment horizontal="centerContinuous" vertical="center" wrapText="1"/>
    </xf>
    <xf numFmtId="0" fontId="19" fillId="34" borderId="12" xfId="0" applyFont="1" applyFill="1" applyBorder="1" applyAlignment="1">
      <alignment vertical="center"/>
    </xf>
    <xf numFmtId="0" fontId="19" fillId="0" borderId="12" xfId="0" applyFont="1" applyBorder="1"/>
    <xf numFmtId="0" fontId="19" fillId="0" borderId="20" xfId="0" applyFont="1" applyBorder="1" applyAlignment="1" applyProtection="1">
      <alignment vertical="center" wrapText="1"/>
      <protection locked="0"/>
    </xf>
    <xf numFmtId="0" fontId="19" fillId="0" borderId="20" xfId="0" applyFont="1" applyBorder="1" applyAlignment="1" applyProtection="1">
      <alignment vertical="center"/>
      <protection locked="0"/>
    </xf>
    <xf numFmtId="0" fontId="19" fillId="0" borderId="19" xfId="0" quotePrefix="1" applyFont="1" applyBorder="1" applyAlignment="1">
      <alignment vertical="center"/>
    </xf>
    <xf numFmtId="0" fontId="20" fillId="33" borderId="21" xfId="0" applyFont="1" applyFill="1" applyBorder="1" applyAlignment="1">
      <alignment horizontal="center" vertical="center" wrapText="1"/>
    </xf>
    <xf numFmtId="0" fontId="19" fillId="0" borderId="0" xfId="0" applyFont="1" applyAlignment="1">
      <alignment horizontal="centerContinuous" vertical="center" wrapText="1"/>
    </xf>
    <xf numFmtId="165" fontId="19" fillId="0" borderId="0" xfId="0" applyNumberFormat="1" applyFont="1" applyAlignment="1">
      <alignment horizontal="centerContinuous" vertical="center"/>
    </xf>
    <xf numFmtId="0" fontId="20" fillId="33" borderId="21" xfId="0" applyFont="1" applyFill="1" applyBorder="1" applyAlignment="1">
      <alignment horizontal="left" vertical="center"/>
    </xf>
    <xf numFmtId="0" fontId="20" fillId="33" borderId="21" xfId="0" applyFont="1" applyFill="1" applyBorder="1" applyAlignment="1">
      <alignment horizontal="centerContinuous" vertical="center" wrapText="1"/>
    </xf>
    <xf numFmtId="0" fontId="20" fillId="33" borderId="19" xfId="0" applyFont="1" applyFill="1" applyBorder="1" applyAlignment="1">
      <alignment horizontal="left" vertical="center"/>
    </xf>
    <xf numFmtId="0" fontId="19" fillId="0" borderId="12" xfId="0" applyFont="1" applyBorder="1" applyAlignment="1">
      <alignment vertical="center" wrapText="1"/>
    </xf>
    <xf numFmtId="0" fontId="19" fillId="34" borderId="12" xfId="0" applyFont="1" applyFill="1" applyBorder="1" applyAlignment="1">
      <alignment vertical="center" wrapText="1"/>
    </xf>
    <xf numFmtId="0" fontId="20" fillId="36" borderId="18" xfId="0" applyFont="1" applyFill="1" applyBorder="1" applyAlignment="1">
      <alignment horizontal="center" vertical="center" wrapText="1"/>
    </xf>
    <xf numFmtId="0" fontId="24" fillId="0" borderId="0" xfId="0" applyFont="1" applyAlignment="1">
      <alignment vertical="center" wrapText="1"/>
    </xf>
    <xf numFmtId="0" fontId="21" fillId="0" borderId="0" xfId="42" applyAlignment="1" applyProtection="1">
      <alignment horizontal="left" indent="1"/>
    </xf>
    <xf numFmtId="0" fontId="33" fillId="37" borderId="0" xfId="0" applyFont="1" applyFill="1" applyAlignment="1">
      <alignment horizontal="centerContinuous" vertical="center"/>
    </xf>
    <xf numFmtId="0" fontId="20" fillId="37" borderId="0" xfId="0" applyFont="1" applyFill="1" applyAlignment="1">
      <alignment horizontal="centerContinuous" vertical="center" wrapText="1"/>
    </xf>
    <xf numFmtId="0" fontId="20" fillId="37" borderId="0" xfId="0" applyFont="1" applyFill="1" applyAlignment="1">
      <alignment horizontal="centerContinuous" vertical="center"/>
    </xf>
    <xf numFmtId="0" fontId="20" fillId="36" borderId="22" xfId="0" applyFont="1" applyFill="1" applyBorder="1" applyAlignment="1">
      <alignment horizontal="center" vertical="center" wrapText="1"/>
    </xf>
    <xf numFmtId="165" fontId="20" fillId="36" borderId="10" xfId="0" applyNumberFormat="1" applyFont="1" applyFill="1" applyBorder="1" applyAlignment="1">
      <alignment horizontal="center" vertical="center" wrapText="1"/>
    </xf>
    <xf numFmtId="0" fontId="19" fillId="34" borderId="10" xfId="0" applyFont="1" applyFill="1" applyBorder="1" applyAlignment="1">
      <alignment vertical="center" wrapText="1"/>
    </xf>
    <xf numFmtId="166" fontId="19" fillId="34" borderId="10" xfId="0" applyNumberFormat="1" applyFont="1" applyFill="1" applyBorder="1" applyAlignment="1">
      <alignment horizontal="center" vertical="center"/>
    </xf>
    <xf numFmtId="165" fontId="19" fillId="34" borderId="10" xfId="0" applyNumberFormat="1" applyFont="1" applyFill="1" applyBorder="1" applyAlignment="1">
      <alignment horizontal="center" vertical="center"/>
    </xf>
    <xf numFmtId="0" fontId="19" fillId="34" borderId="10" xfId="0" applyFont="1" applyFill="1" applyBorder="1" applyAlignment="1">
      <alignment horizontal="center" vertical="center" wrapText="1"/>
    </xf>
    <xf numFmtId="0" fontId="19" fillId="0" borderId="10" xfId="0" applyFont="1" applyBorder="1" applyAlignment="1">
      <alignment vertical="center" wrapText="1"/>
    </xf>
    <xf numFmtId="166" fontId="19" fillId="0" borderId="10" xfId="0" applyNumberFormat="1" applyFont="1" applyBorder="1" applyAlignment="1">
      <alignment horizontal="center" vertical="center"/>
    </xf>
    <xf numFmtId="165" fontId="19" fillId="0" borderId="10" xfId="0" applyNumberFormat="1" applyFont="1" applyBorder="1" applyAlignment="1">
      <alignment horizontal="center" vertical="center"/>
    </xf>
    <xf numFmtId="0" fontId="19" fillId="0" borderId="10" xfId="0" applyFont="1" applyBorder="1" applyAlignment="1">
      <alignment horizontal="center" vertical="center" wrapText="1"/>
    </xf>
    <xf numFmtId="0" fontId="18" fillId="38" borderId="0" xfId="0" applyFont="1" applyFill="1"/>
    <xf numFmtId="0" fontId="18" fillId="39" borderId="0" xfId="0" applyFont="1" applyFill="1"/>
    <xf numFmtId="0" fontId="18" fillId="39" borderId="0" xfId="0" applyFont="1" applyFill="1" applyAlignment="1">
      <alignment horizontal="left" indent="1"/>
    </xf>
    <xf numFmtId="0" fontId="18" fillId="39" borderId="0" xfId="0" applyFont="1" applyFill="1" applyAlignment="1">
      <alignment vertical="center" wrapText="1"/>
    </xf>
    <xf numFmtId="0" fontId="24" fillId="0" borderId="21"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protection locked="0"/>
    </xf>
    <xf numFmtId="164" fontId="29" fillId="0" borderId="21" xfId="0" applyNumberFormat="1"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4" fillId="0" borderId="21"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6" fontId="19" fillId="34" borderId="10" xfId="0" applyNumberFormat="1" applyFont="1" applyFill="1" applyBorder="1" applyAlignment="1">
      <alignment horizontal="center" vertical="center" wrapText="1"/>
    </xf>
    <xf numFmtId="166" fontId="19" fillId="0" borderId="10" xfId="0" applyNumberFormat="1" applyFont="1" applyBorder="1" applyAlignment="1">
      <alignment horizontal="center" vertical="center" wrapText="1"/>
    </xf>
    <xf numFmtId="0" fontId="19" fillId="34" borderId="22" xfId="0" applyFont="1" applyFill="1" applyBorder="1" applyAlignment="1">
      <alignment vertical="center" wrapText="1"/>
    </xf>
    <xf numFmtId="0" fontId="19" fillId="0" borderId="22" xfId="0" applyFont="1" applyBorder="1" applyAlignment="1">
      <alignment vertical="center" wrapText="1"/>
    </xf>
    <xf numFmtId="0" fontId="20" fillId="33" borderId="22" xfId="0" applyFont="1" applyFill="1" applyBorder="1" applyAlignment="1">
      <alignment horizontal="centerContinuous" vertical="center" wrapText="1"/>
    </xf>
    <xf numFmtId="0" fontId="20" fillId="33" borderId="10" xfId="0" applyFont="1" applyFill="1" applyBorder="1" applyAlignment="1">
      <alignment horizontal="centerContinuous" vertical="center" wrapText="1"/>
    </xf>
    <xf numFmtId="0" fontId="20" fillId="33" borderId="10" xfId="0" applyFont="1" applyFill="1" applyBorder="1" applyAlignment="1">
      <alignment horizontal="centerContinuous" vertical="center"/>
    </xf>
    <xf numFmtId="165" fontId="20" fillId="33" borderId="10" xfId="0" applyNumberFormat="1" applyFont="1" applyFill="1" applyBorder="1" applyAlignment="1">
      <alignment horizontal="centerContinuous" vertical="center"/>
    </xf>
    <xf numFmtId="0" fontId="19" fillId="0" borderId="12" xfId="0" applyFont="1" applyBorder="1" applyAlignment="1" applyProtection="1">
      <alignment horizontal="center" vertical="center"/>
      <protection locked="0"/>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4" fillId="0" borderId="0" xfId="0" applyFont="1" applyAlignment="1">
      <alignment vertical="center"/>
    </xf>
    <xf numFmtId="0" fontId="18" fillId="0" borderId="0" xfId="0" applyFont="1" applyAlignment="1" applyProtection="1">
      <alignment horizontal="center" vertical="center"/>
      <protection locked="0"/>
    </xf>
    <xf numFmtId="164" fontId="29" fillId="0" borderId="0" xfId="0" applyNumberFormat="1" applyFont="1" applyAlignment="1">
      <alignment horizontal="left" vertical="center"/>
    </xf>
    <xf numFmtId="0" fontId="30" fillId="0" borderId="0" xfId="42" applyFont="1" applyBorder="1" applyAlignment="1" applyProtection="1">
      <alignment vertical="center"/>
    </xf>
    <xf numFmtId="0" fontId="19" fillId="0" borderId="0" xfId="0" applyFont="1" applyAlignment="1">
      <alignment horizontal="right" wrapText="1"/>
    </xf>
    <xf numFmtId="0" fontId="32" fillId="37" borderId="0" xfId="0" applyFont="1" applyFill="1" applyAlignment="1">
      <alignment horizontal="centerContinuous" vertical="center" wrapText="1"/>
    </xf>
    <xf numFmtId="0" fontId="32" fillId="37" borderId="0" xfId="0" applyFont="1" applyFill="1" applyAlignment="1">
      <alignment horizontal="centerContinuous" vertical="center"/>
    </xf>
    <xf numFmtId="0" fontId="32" fillId="37" borderId="0" xfId="0" applyFont="1" applyFill="1" applyAlignment="1">
      <alignment horizontal="centerContinuous" wrapText="1"/>
    </xf>
    <xf numFmtId="0" fontId="33" fillId="0" borderId="0" xfId="0" applyFont="1" applyAlignment="1">
      <alignment horizontal="centerContinuous" vertical="center"/>
    </xf>
    <xf numFmtId="0" fontId="32" fillId="0" borderId="0" xfId="0" applyFont="1" applyAlignment="1">
      <alignment horizontal="centerContinuous" vertical="center" wrapText="1"/>
    </xf>
    <xf numFmtId="0" fontId="32" fillId="0" borderId="0" xfId="0" applyFont="1" applyAlignment="1">
      <alignment horizontal="centerContinuous" vertical="center"/>
    </xf>
    <xf numFmtId="0" fontId="32" fillId="0" borderId="0" xfId="0" applyFont="1" applyAlignment="1">
      <alignment horizontal="centerContinuous" wrapText="1"/>
    </xf>
    <xf numFmtId="0" fontId="19" fillId="0" borderId="24" xfId="0" applyFont="1" applyBorder="1" applyAlignment="1" applyProtection="1">
      <alignment horizontal="left" vertical="center"/>
      <protection locked="0"/>
    </xf>
    <xf numFmtId="0" fontId="19" fillId="0" borderId="25" xfId="0" applyFont="1" applyBorder="1" applyAlignment="1" applyProtection="1">
      <alignment horizontal="left" vertical="center"/>
      <protection locked="0"/>
    </xf>
    <xf numFmtId="0" fontId="19" fillId="34" borderId="27" xfId="0" applyFont="1" applyFill="1" applyBorder="1" applyAlignment="1">
      <alignment vertical="center" wrapText="1"/>
    </xf>
    <xf numFmtId="0" fontId="19" fillId="34" borderId="28" xfId="0" applyFont="1" applyFill="1" applyBorder="1" applyAlignment="1">
      <alignment vertical="center" wrapText="1"/>
    </xf>
    <xf numFmtId="166" fontId="19" fillId="34" borderId="28" xfId="0" applyNumberFormat="1" applyFont="1" applyFill="1" applyBorder="1" applyAlignment="1">
      <alignment horizontal="center" vertical="center"/>
    </xf>
    <xf numFmtId="166" fontId="19" fillId="34" borderId="28" xfId="0" applyNumberFormat="1" applyFont="1" applyFill="1" applyBorder="1" applyAlignment="1">
      <alignment horizontal="center" vertical="center" wrapText="1"/>
    </xf>
    <xf numFmtId="165" fontId="19" fillId="34" borderId="28" xfId="0" applyNumberFormat="1" applyFont="1" applyFill="1" applyBorder="1" applyAlignment="1">
      <alignment horizontal="center" vertical="center"/>
    </xf>
    <xf numFmtId="0" fontId="19" fillId="34" borderId="28" xfId="0" applyFont="1" applyFill="1" applyBorder="1" applyAlignment="1">
      <alignment horizontal="center" vertical="center" wrapText="1"/>
    </xf>
    <xf numFmtId="0" fontId="18" fillId="39" borderId="0" xfId="0" quotePrefix="1" applyFont="1" applyFill="1" applyAlignment="1">
      <alignment horizontal="left" indent="1"/>
    </xf>
    <xf numFmtId="0" fontId="29" fillId="34" borderId="22" xfId="0" applyFont="1" applyFill="1" applyBorder="1" applyAlignment="1">
      <alignment vertical="center" wrapText="1"/>
    </xf>
    <xf numFmtId="0" fontId="29" fillId="0" borderId="22" xfId="0" applyFont="1" applyBorder="1" applyAlignment="1">
      <alignment vertical="center" wrapText="1"/>
    </xf>
    <xf numFmtId="0" fontId="22" fillId="0" borderId="0" xfId="0" applyFont="1" applyAlignment="1">
      <alignment horizontal="left" vertical="center" wrapText="1" indent="1"/>
    </xf>
    <xf numFmtId="0" fontId="18" fillId="0" borderId="0" xfId="0" applyFont="1" applyAlignment="1">
      <alignment horizontal="center" vertical="center" wrapText="1"/>
    </xf>
    <xf numFmtId="0" fontId="24" fillId="0" borderId="0" xfId="0" applyFont="1" applyAlignment="1">
      <alignment vertical="center" wrapText="1"/>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30" fillId="0" borderId="0" xfId="42" applyFont="1" applyBorder="1" applyAlignment="1" applyProtection="1">
      <alignment horizontal="left" vertical="center"/>
      <protection locked="0"/>
    </xf>
    <xf numFmtId="0" fontId="21" fillId="0" borderId="0" xfId="42" applyAlignment="1" applyProtection="1">
      <alignment horizontal="left" indent="1"/>
    </xf>
    <xf numFmtId="0" fontId="20" fillId="36" borderId="18" xfId="0" applyFont="1" applyFill="1" applyBorder="1" applyAlignment="1">
      <alignment horizontal="center" vertical="center" wrapText="1"/>
    </xf>
    <xf numFmtId="0" fontId="19" fillId="34" borderId="19" xfId="0" applyFont="1" applyFill="1" applyBorder="1" applyAlignment="1">
      <alignment vertical="center" wrapText="1"/>
    </xf>
    <xf numFmtId="0" fontId="19" fillId="34" borderId="20" xfId="0" applyFont="1" applyFill="1" applyBorder="1" applyAlignment="1">
      <alignment vertical="center" wrapText="1"/>
    </xf>
    <xf numFmtId="0" fontId="19" fillId="0" borderId="19" xfId="0" applyFont="1" applyBorder="1" applyAlignment="1">
      <alignment vertical="center" wrapText="1"/>
    </xf>
    <xf numFmtId="0" fontId="19" fillId="0" borderId="20" xfId="0" applyFont="1" applyBorder="1" applyAlignment="1">
      <alignment vertical="center" wrapText="1"/>
    </xf>
    <xf numFmtId="0" fontId="19" fillId="34" borderId="12" xfId="0" applyFont="1" applyFill="1" applyBorder="1" applyAlignment="1">
      <alignment vertical="center" wrapText="1"/>
    </xf>
    <xf numFmtId="0" fontId="19" fillId="0" borderId="12" xfId="0" applyFont="1" applyBorder="1" applyAlignment="1">
      <alignment vertical="center" wrapText="1"/>
    </xf>
    <xf numFmtId="0" fontId="18" fillId="38" borderId="0" xfId="0" applyFont="1" applyFill="1" applyAlignment="1">
      <alignment horizontal="center" vertical="center" wrapText="1"/>
    </xf>
    <xf numFmtId="0" fontId="18" fillId="39" borderId="0" xfId="0" applyFont="1" applyFill="1" applyAlignment="1">
      <alignment horizontal="left" vertical="top" wrapText="1" indent="1"/>
    </xf>
    <xf numFmtId="0" fontId="18" fillId="0" borderId="0" xfId="0" applyFont="1" applyAlignment="1">
      <alignment horizontal="center"/>
    </xf>
    <xf numFmtId="0" fontId="41" fillId="0" borderId="0" xfId="0" quotePrefix="1" applyFont="1" applyAlignment="1">
      <alignment horizontal="left" vertical="top" wrapText="1" indent="1"/>
    </xf>
    <xf numFmtId="0" fontId="41" fillId="0" borderId="0" xfId="0" applyFont="1" applyAlignment="1">
      <alignment horizontal="left" vertical="top" wrapText="1" indent="1"/>
    </xf>
    <xf numFmtId="0" fontId="34" fillId="39" borderId="0" xfId="0" applyFont="1" applyFill="1" applyAlignment="1">
      <alignment horizontal="center" vertical="center" wrapText="1"/>
    </xf>
    <xf numFmtId="0" fontId="18" fillId="39" borderId="0" xfId="0" applyFont="1" applyFill="1" applyAlignment="1">
      <alignment horizontal="left" wrapText="1" indent="1"/>
    </xf>
    <xf numFmtId="0" fontId="18" fillId="39" borderId="0" xfId="0" applyFont="1" applyFill="1" applyAlignment="1">
      <alignment horizontal="left" vertical="center" wrapText="1" indent="1"/>
    </xf>
    <xf numFmtId="0" fontId="18" fillId="0" borderId="0" xfId="0" applyFont="1" applyAlignment="1">
      <alignment horizontal="center" wrapText="1"/>
    </xf>
    <xf numFmtId="0" fontId="18" fillId="0" borderId="0" xfId="0" applyFont="1" applyAlignment="1">
      <alignment horizontal="left" vertical="center" wrapText="1" indent="1"/>
    </xf>
    <xf numFmtId="0" fontId="40" fillId="0" borderId="0" xfId="42" applyFont="1" applyBorder="1" applyAlignment="1" applyProtection="1">
      <alignment horizontal="left" vertical="center" indent="1"/>
      <protection locked="0"/>
    </xf>
    <xf numFmtId="0" fontId="36" fillId="0" borderId="0" xfId="0" applyFont="1" applyAlignment="1">
      <alignment horizontal="center" vertical="center" wrapText="1"/>
    </xf>
    <xf numFmtId="0" fontId="39" fillId="0" borderId="0" xfId="42" applyFont="1" applyAlignment="1" applyProtection="1">
      <alignment horizontal="left" vertical="center" wrapText="1"/>
    </xf>
    <xf numFmtId="0" fontId="25" fillId="0" borderId="0" xfId="0" applyFont="1" applyAlignment="1" applyProtection="1">
      <alignment horizontal="left" vertical="center" indent="1"/>
      <protection locked="0"/>
    </xf>
    <xf numFmtId="0" fontId="38" fillId="0" borderId="26" xfId="0" applyFont="1" applyBorder="1" applyAlignment="1">
      <alignment horizontal="center" vertical="center" wrapText="1"/>
    </xf>
    <xf numFmtId="0" fontId="37" fillId="0" borderId="26" xfId="0" applyFont="1" applyBorder="1" applyAlignment="1">
      <alignment horizontal="center" vertical="center"/>
    </xf>
    <xf numFmtId="0" fontId="0" fillId="0" borderId="26" xfId="0"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59">
    <dxf>
      <font>
        <color rgb="FF9C0006"/>
      </font>
      <fill>
        <patternFill>
          <bgColor rgb="FFFFC7CE"/>
        </patternFill>
      </fill>
    </dxf>
    <dxf>
      <font>
        <color theme="1" tint="0.34998626667073579"/>
      </font>
      <fill>
        <patternFill>
          <bgColor theme="5" tint="0.59996337778862885"/>
        </patternFill>
      </fill>
    </dxf>
    <dxf>
      <fill>
        <patternFill>
          <bgColor theme="5" tint="0.59996337778862885"/>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b/>
        <i val="0"/>
        <color theme="1"/>
      </font>
    </dxf>
    <dxf>
      <font>
        <b/>
        <i val="0"/>
        <color theme="1"/>
      </font>
    </dxf>
    <dxf>
      <font>
        <b/>
        <i val="0"/>
        <color theme="1"/>
      </font>
    </dxf>
    <dxf>
      <font>
        <b/>
        <i val="0"/>
        <color theme="1"/>
      </font>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rgb="FF9C0006"/>
      </font>
      <fill>
        <patternFill>
          <bgColor rgb="FFFFC7CE"/>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
      <font>
        <color theme="1" tint="0.34998626667073579"/>
      </font>
      <fill>
        <patternFill>
          <bgColor theme="5" tint="0.59996337778862885"/>
        </patternFill>
      </fill>
    </dxf>
  </dxfs>
  <tableStyles count="0" defaultTableStyle="TableStyleMedium2" defaultPivotStyle="PivotStyleLight16"/>
  <colors>
    <mruColors>
      <color rgb="FFDCE6F4"/>
      <color rgb="FF0099FF"/>
      <color rgb="FFFDF9F9"/>
      <color rgb="FFFAF0F0"/>
      <color rgb="FF0000FF"/>
      <color rgb="FF396497"/>
      <color rgb="FF4070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REAPROBACI&#211;N"/><Relationship Id="rId2" Type="http://schemas.openxmlformats.org/officeDocument/2006/relationships/hyperlink" Target="#ANULACI&#211;N"/><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hyperlink" Target="#Voto!A1"/><Relationship Id="rId7" Type="http://schemas.openxmlformats.org/officeDocument/2006/relationships/image" Target="../media/image4.jpeg"/><Relationship Id="rId2" Type="http://schemas.openxmlformats.org/officeDocument/2006/relationships/image" Target="../media/image2.jpeg"/><Relationship Id="rId1" Type="http://schemas.openxmlformats.org/officeDocument/2006/relationships/hyperlink" Target="#Listado!A1"/><Relationship Id="rId6" Type="http://schemas.openxmlformats.org/officeDocument/2006/relationships/hyperlink" Target="https://ecollection.icontec.org/" TargetMode="External"/><Relationship Id="rId5" Type="http://schemas.microsoft.com/office/2007/relationships/hdphoto" Target="../media/hdphoto1.wdp"/><Relationship Id="rId10" Type="http://schemas.openxmlformats.org/officeDocument/2006/relationships/image" Target="../media/image6.png"/><Relationship Id="rId4" Type="http://schemas.openxmlformats.org/officeDocument/2006/relationships/image" Target="../media/image3.jpeg"/><Relationship Id="rId9"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hyperlink" Target="#Instrucciones!A1"/></Relationships>
</file>

<file path=xl/drawings/_rels/drawing4.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hyperlink" Target="#Instruccione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0</xdr:colOff>
      <xdr:row>5</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114300" y="95250"/>
          <a:ext cx="5638800" cy="885825"/>
        </a:xfrm>
        <a:prstGeom prst="roundRect">
          <a:avLst>
            <a:gd name="adj" fmla="val 719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114299</xdr:colOff>
      <xdr:row>1</xdr:row>
      <xdr:rowOff>0</xdr:rowOff>
    </xdr:from>
    <xdr:to>
      <xdr:col>9</xdr:col>
      <xdr:colOff>114299</xdr:colOff>
      <xdr:row>5</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5753099" y="95250"/>
          <a:ext cx="3495675" cy="88582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xdr:row>
      <xdr:rowOff>0</xdr:rowOff>
    </xdr:from>
    <xdr:to>
      <xdr:col>10</xdr:col>
      <xdr:colOff>0</xdr:colOff>
      <xdr:row>7</xdr:row>
      <xdr:rowOff>0</xdr:rowOff>
    </xdr:to>
    <xdr:sp macro="" textlink="">
      <xdr:nvSpPr>
        <xdr:cNvPr id="4" name="AutoShape 4">
          <a:extLst>
            <a:ext uri="{FF2B5EF4-FFF2-40B4-BE49-F238E27FC236}">
              <a16:creationId xmlns:a16="http://schemas.microsoft.com/office/drawing/2014/main" id="{00000000-0008-0000-0000-000004000000}"/>
            </a:ext>
          </a:extLst>
        </xdr:cNvPr>
        <xdr:cNvSpPr>
          <a:spLocks noChangeArrowheads="1"/>
        </xdr:cNvSpPr>
      </xdr:nvSpPr>
      <xdr:spPr bwMode="auto">
        <a:xfrm>
          <a:off x="114300" y="1076325"/>
          <a:ext cx="9134475" cy="209550"/>
        </a:xfrm>
        <a:prstGeom prst="roundRect">
          <a:avLst>
            <a:gd name="adj" fmla="val 16667"/>
          </a:avLst>
        </a:prstGeom>
        <a:solidFill>
          <a:srgbClr val="4081D0"/>
        </a:solidFill>
        <a:ln w="3175">
          <a:noFill/>
          <a:round/>
          <a:headEnd/>
          <a:tailEnd/>
        </a:ln>
      </xdr:spPr>
      <xdr:txBody>
        <a:bodyPr vertOverflow="clip" wrap="square" lIns="27432" tIns="27432" rIns="0" bIns="0" anchor="ctr" upright="1"/>
        <a:lstStyle/>
        <a:p>
          <a:pPr algn="l" rtl="0">
            <a:defRPr sz="1000"/>
          </a:pPr>
          <a:r>
            <a:rPr lang="es-CO" sz="1100" b="0" i="0" strike="noStrike">
              <a:solidFill>
                <a:schemeClr val="bg1"/>
              </a:solidFill>
              <a:latin typeface="Arial Black" panose="020B0A04020102020204" pitchFamily="34" charset="0"/>
            </a:rPr>
            <a:t>1. DATOS GENERALES</a:t>
          </a:r>
        </a:p>
        <a:p>
          <a:pPr algn="l" rtl="0">
            <a:defRPr sz="1000"/>
          </a:pPr>
          <a:r>
            <a:rPr lang="es-CO" sz="1100" b="0" i="0" strike="noStrike">
              <a:solidFill>
                <a:schemeClr val="bg1"/>
              </a:solidFill>
              <a:latin typeface="Arial Black" panose="020B0A04020102020204" pitchFamily="34" charset="0"/>
            </a:rPr>
            <a:t>DATOS GENERALES</a:t>
          </a:r>
        </a:p>
      </xdr:txBody>
    </xdr:sp>
    <xdr:clientData/>
  </xdr:twoCellAnchor>
  <xdr:twoCellAnchor>
    <xdr:from>
      <xdr:col>4</xdr:col>
      <xdr:colOff>0</xdr:colOff>
      <xdr:row>8</xdr:row>
      <xdr:rowOff>9525</xdr:rowOff>
    </xdr:from>
    <xdr:to>
      <xdr:col>9</xdr:col>
      <xdr:colOff>0</xdr:colOff>
      <xdr:row>9</xdr:row>
      <xdr:rowOff>0</xdr:rowOff>
    </xdr:to>
    <xdr:sp macro="" textlink="">
      <xdr:nvSpPr>
        <xdr:cNvPr id="5" name="AutoShape 78">
          <a:extLst>
            <a:ext uri="{FF2B5EF4-FFF2-40B4-BE49-F238E27FC236}">
              <a16:creationId xmlns:a16="http://schemas.microsoft.com/office/drawing/2014/main" id="{00000000-0008-0000-0000-000005000000}"/>
            </a:ext>
          </a:extLst>
        </xdr:cNvPr>
        <xdr:cNvSpPr>
          <a:spLocks noChangeArrowheads="1"/>
        </xdr:cNvSpPr>
      </xdr:nvSpPr>
      <xdr:spPr bwMode="auto">
        <a:xfrm>
          <a:off x="962025" y="1343025"/>
          <a:ext cx="8172450"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9</xdr:col>
      <xdr:colOff>0</xdr:colOff>
      <xdr:row>11</xdr:row>
      <xdr:rowOff>0</xdr:rowOff>
    </xdr:to>
    <xdr:sp macro="" textlink="">
      <xdr:nvSpPr>
        <xdr:cNvPr id="6" name="AutoShape 79">
          <a:extLst>
            <a:ext uri="{FF2B5EF4-FFF2-40B4-BE49-F238E27FC236}">
              <a16:creationId xmlns:a16="http://schemas.microsoft.com/office/drawing/2014/main" id="{00000000-0008-0000-0000-000006000000}"/>
            </a:ext>
          </a:extLst>
        </xdr:cNvPr>
        <xdr:cNvSpPr>
          <a:spLocks noChangeArrowheads="1"/>
        </xdr:cNvSpPr>
      </xdr:nvSpPr>
      <xdr:spPr bwMode="auto">
        <a:xfrm>
          <a:off x="962025" y="1628775"/>
          <a:ext cx="817245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9</xdr:col>
      <xdr:colOff>0</xdr:colOff>
      <xdr:row>13</xdr:row>
      <xdr:rowOff>0</xdr:rowOff>
    </xdr:to>
    <xdr:sp macro="" textlink="">
      <xdr:nvSpPr>
        <xdr:cNvPr id="7" name="AutoShape 81">
          <a:extLst>
            <a:ext uri="{FF2B5EF4-FFF2-40B4-BE49-F238E27FC236}">
              <a16:creationId xmlns:a16="http://schemas.microsoft.com/office/drawing/2014/main" id="{00000000-0008-0000-0000-000007000000}"/>
            </a:ext>
          </a:extLst>
        </xdr:cNvPr>
        <xdr:cNvSpPr>
          <a:spLocks noChangeArrowheads="1"/>
        </xdr:cNvSpPr>
      </xdr:nvSpPr>
      <xdr:spPr bwMode="auto">
        <a:xfrm>
          <a:off x="2209800" y="1924050"/>
          <a:ext cx="69246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2609850</xdr:colOff>
      <xdr:row>2</xdr:row>
      <xdr:rowOff>0</xdr:rowOff>
    </xdr:from>
    <xdr:to>
      <xdr:col>8</xdr:col>
      <xdr:colOff>3362325</xdr:colOff>
      <xdr:row>3</xdr:row>
      <xdr:rowOff>619125</xdr:rowOff>
    </xdr:to>
    <xdr:pic>
      <xdr:nvPicPr>
        <xdr:cNvPr id="8" name="Imagen 1" descr="Icon-logo-df.pn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142875"/>
          <a:ext cx="7524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xdr:colOff>
      <xdr:row>14</xdr:row>
      <xdr:rowOff>0</xdr:rowOff>
    </xdr:from>
    <xdr:to>
      <xdr:col>8</xdr:col>
      <xdr:colOff>1</xdr:colOff>
      <xdr:row>17</xdr:row>
      <xdr:rowOff>0</xdr:rowOff>
    </xdr:to>
    <xdr:sp macro="" textlink="">
      <xdr:nvSpPr>
        <xdr:cNvPr id="9" name="AutoShape 58">
          <a:extLst>
            <a:ext uri="{FF2B5EF4-FFF2-40B4-BE49-F238E27FC236}">
              <a16:creationId xmlns:a16="http://schemas.microsoft.com/office/drawing/2014/main" id="{00000000-0008-0000-0000-000009000000}"/>
            </a:ext>
          </a:extLst>
        </xdr:cNvPr>
        <xdr:cNvSpPr>
          <a:spLocks noChangeArrowheads="1"/>
        </xdr:cNvSpPr>
      </xdr:nvSpPr>
      <xdr:spPr bwMode="auto">
        <a:xfrm>
          <a:off x="114301" y="2266950"/>
          <a:ext cx="5638800" cy="4667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533400</xdr:colOff>
      <xdr:row>14</xdr:row>
      <xdr:rowOff>152400</xdr:rowOff>
    </xdr:from>
    <xdr:to>
      <xdr:col>4</xdr:col>
      <xdr:colOff>847725</xdr:colOff>
      <xdr:row>15</xdr:row>
      <xdr:rowOff>180975</xdr:rowOff>
    </xdr:to>
    <xdr:grpSp>
      <xdr:nvGrpSpPr>
        <xdr:cNvPr id="10" name="559 Grupo">
          <a:extLst>
            <a:ext uri="{FF2B5EF4-FFF2-40B4-BE49-F238E27FC236}">
              <a16:creationId xmlns:a16="http://schemas.microsoft.com/office/drawing/2014/main" id="{00000000-0008-0000-0000-00000A000000}"/>
            </a:ext>
          </a:extLst>
        </xdr:cNvPr>
        <xdr:cNvGrpSpPr>
          <a:grpSpLocks/>
        </xdr:cNvGrpSpPr>
      </xdr:nvGrpSpPr>
      <xdr:grpSpPr bwMode="auto">
        <a:xfrm>
          <a:off x="657225" y="2371725"/>
          <a:ext cx="1192530" cy="207645"/>
          <a:chOff x="5057775" y="4016503"/>
          <a:chExt cx="889977" cy="276224"/>
        </a:xfrm>
      </xdr:grpSpPr>
      <xdr:sp macro="" textlink="">
        <xdr:nvSpPr>
          <xdr:cNvPr id="11" name="Oval 156">
            <a:extLst>
              <a:ext uri="{FF2B5EF4-FFF2-40B4-BE49-F238E27FC236}">
                <a16:creationId xmlns:a16="http://schemas.microsoft.com/office/drawing/2014/main" id="{00000000-0008-0000-0000-00000B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11 CuadroTexto">
            <a:extLst>
              <a:ext uri="{FF2B5EF4-FFF2-40B4-BE49-F238E27FC236}">
                <a16:creationId xmlns:a16="http://schemas.microsoft.com/office/drawing/2014/main" id="{00000000-0008-0000-0000-00000C000000}"/>
              </a:ext>
            </a:extLst>
          </xdr:cNvPr>
          <xdr:cNvSpPr txBox="1"/>
        </xdr:nvSpPr>
        <xdr:spPr bwMode="auto">
          <a:xfrm>
            <a:off x="5072365" y="4016503"/>
            <a:ext cx="875387"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A</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De</a:t>
            </a:r>
            <a:r>
              <a:rPr lang="es-CO" sz="900" baseline="0">
                <a:solidFill>
                  <a:sysClr val="windowText" lastClr="000000"/>
                </a:solidFill>
                <a:latin typeface="Arial" panose="020B0604020202020204" pitchFamily="34" charset="0"/>
                <a:cs typeface="Arial" panose="020B0604020202020204" pitchFamily="34" charset="0"/>
              </a:rPr>
              <a:t> acuerdo </a:t>
            </a:r>
            <a:endParaRPr lang="es-CO"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editAs="absolute">
    <xdr:from>
      <xdr:col>5</xdr:col>
      <xdr:colOff>123823</xdr:colOff>
      <xdr:row>14</xdr:row>
      <xdr:rowOff>152400</xdr:rowOff>
    </xdr:from>
    <xdr:to>
      <xdr:col>5</xdr:col>
      <xdr:colOff>1352550</xdr:colOff>
      <xdr:row>15</xdr:row>
      <xdr:rowOff>180975</xdr:rowOff>
    </xdr:to>
    <xdr:grpSp>
      <xdr:nvGrpSpPr>
        <xdr:cNvPr id="13" name="562 Grupo">
          <a:extLst>
            <a:ext uri="{FF2B5EF4-FFF2-40B4-BE49-F238E27FC236}">
              <a16:creationId xmlns:a16="http://schemas.microsoft.com/office/drawing/2014/main" id="{00000000-0008-0000-0000-00000D000000}"/>
            </a:ext>
          </a:extLst>
        </xdr:cNvPr>
        <xdr:cNvGrpSpPr>
          <a:grpSpLocks/>
        </xdr:cNvGrpSpPr>
      </xdr:nvGrpSpPr>
      <xdr:grpSpPr bwMode="auto">
        <a:xfrm>
          <a:off x="2411728" y="2371725"/>
          <a:ext cx="1223012" cy="207645"/>
          <a:chOff x="5057775" y="4016503"/>
          <a:chExt cx="1022112" cy="276224"/>
        </a:xfrm>
      </xdr:grpSpPr>
      <xdr:sp macro="" textlink="">
        <xdr:nvSpPr>
          <xdr:cNvPr id="14" name="Oval 156">
            <a:extLst>
              <a:ext uri="{FF2B5EF4-FFF2-40B4-BE49-F238E27FC236}">
                <a16:creationId xmlns:a16="http://schemas.microsoft.com/office/drawing/2014/main" id="{00000000-0008-0000-0000-00000E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14 CuadroTexto">
            <a:extLst>
              <a:ext uri="{FF2B5EF4-FFF2-40B4-BE49-F238E27FC236}">
                <a16:creationId xmlns:a16="http://schemas.microsoft.com/office/drawing/2014/main" id="{00000000-0008-0000-0000-00000F000000}"/>
              </a:ext>
            </a:extLst>
          </xdr:cNvPr>
          <xdr:cNvSpPr txBox="1"/>
        </xdr:nvSpPr>
        <xdr:spPr bwMode="auto">
          <a:xfrm>
            <a:off x="5073622" y="4016503"/>
            <a:ext cx="100626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D</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En desacuerdo</a:t>
            </a:r>
          </a:p>
        </xdr:txBody>
      </xdr:sp>
    </xdr:grpSp>
    <xdr:clientData/>
  </xdr:twoCellAnchor>
  <xdr:twoCellAnchor editAs="absolute">
    <xdr:from>
      <xdr:col>6</xdr:col>
      <xdr:colOff>38100</xdr:colOff>
      <xdr:row>14</xdr:row>
      <xdr:rowOff>152400</xdr:rowOff>
    </xdr:from>
    <xdr:to>
      <xdr:col>6</xdr:col>
      <xdr:colOff>1114425</xdr:colOff>
      <xdr:row>15</xdr:row>
      <xdr:rowOff>180975</xdr:rowOff>
    </xdr:to>
    <xdr:grpSp>
      <xdr:nvGrpSpPr>
        <xdr:cNvPr id="16" name="565 Grupo">
          <a:extLst>
            <a:ext uri="{FF2B5EF4-FFF2-40B4-BE49-F238E27FC236}">
              <a16:creationId xmlns:a16="http://schemas.microsoft.com/office/drawing/2014/main" id="{00000000-0008-0000-0000-000010000000}"/>
            </a:ext>
          </a:extLst>
        </xdr:cNvPr>
        <xdr:cNvGrpSpPr>
          <a:grpSpLocks/>
        </xdr:cNvGrpSpPr>
      </xdr:nvGrpSpPr>
      <xdr:grpSpPr bwMode="auto">
        <a:xfrm>
          <a:off x="4438650" y="2371725"/>
          <a:ext cx="1078230" cy="207645"/>
          <a:chOff x="5036713" y="4016503"/>
          <a:chExt cx="879255" cy="276224"/>
        </a:xfrm>
      </xdr:grpSpPr>
      <xdr:sp macro="" textlink="">
        <xdr:nvSpPr>
          <xdr:cNvPr id="17" name="Oval 156">
            <a:extLst>
              <a:ext uri="{FF2B5EF4-FFF2-40B4-BE49-F238E27FC236}">
                <a16:creationId xmlns:a16="http://schemas.microsoft.com/office/drawing/2014/main" id="{00000000-0008-0000-0000-000011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17 CuadroTexto">
            <a:extLst>
              <a:ext uri="{FF2B5EF4-FFF2-40B4-BE49-F238E27FC236}">
                <a16:creationId xmlns:a16="http://schemas.microsoft.com/office/drawing/2014/main" id="{00000000-0008-0000-0000-000012000000}"/>
              </a:ext>
            </a:extLst>
          </xdr:cNvPr>
          <xdr:cNvSpPr txBox="1"/>
        </xdr:nvSpPr>
        <xdr:spPr bwMode="auto">
          <a:xfrm>
            <a:off x="5036713" y="4016503"/>
            <a:ext cx="87925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latin typeface="Arial Narrow" panose="020B0606020202030204" pitchFamily="34" charset="0"/>
              </a:rPr>
              <a:t> AB</a:t>
            </a:r>
            <a:r>
              <a:rPr lang="es-CO" sz="1000">
                <a:solidFill>
                  <a:schemeClr val="bg1">
                    <a:lumMod val="65000"/>
                  </a:schemeClr>
                </a:solidFill>
                <a:latin typeface="Arial Narrow" panose="020B0606020202030204" pitchFamily="34" charset="0"/>
              </a:rPr>
              <a:t>     </a:t>
            </a:r>
            <a:r>
              <a:rPr lang="es-CO" sz="900">
                <a:solidFill>
                  <a:sysClr val="windowText" lastClr="000000"/>
                </a:solidFill>
                <a:latin typeface="Arial Narrow" panose="020B0606020202030204" pitchFamily="34" charset="0"/>
                <a:cs typeface="Arial" panose="020B0604020202020204" pitchFamily="34" charset="0"/>
              </a:rPr>
              <a:t>Abstención</a:t>
            </a:r>
          </a:p>
        </xdr:txBody>
      </xdr:sp>
    </xdr:grpSp>
    <xdr:clientData/>
  </xdr:twoCellAnchor>
  <xdr:twoCellAnchor editAs="oneCell">
    <xdr:from>
      <xdr:col>6</xdr:col>
      <xdr:colOff>19050</xdr:colOff>
      <xdr:row>17</xdr:row>
      <xdr:rowOff>152400</xdr:rowOff>
    </xdr:from>
    <xdr:to>
      <xdr:col>6</xdr:col>
      <xdr:colOff>431913</xdr:colOff>
      <xdr:row>19</xdr:row>
      <xdr:rowOff>38100</xdr:rowOff>
    </xdr:to>
    <xdr:grpSp>
      <xdr:nvGrpSpPr>
        <xdr:cNvPr id="19" name="255 Grupo">
          <a:extLst>
            <a:ext uri="{FF2B5EF4-FFF2-40B4-BE49-F238E27FC236}">
              <a16:creationId xmlns:a16="http://schemas.microsoft.com/office/drawing/2014/main" id="{00000000-0008-0000-0000-000013000000}"/>
            </a:ext>
          </a:extLst>
        </xdr:cNvPr>
        <xdr:cNvGrpSpPr>
          <a:grpSpLocks/>
        </xdr:cNvGrpSpPr>
      </xdr:nvGrpSpPr>
      <xdr:grpSpPr bwMode="auto">
        <a:xfrm>
          <a:off x="4415790" y="2781300"/>
          <a:ext cx="420483" cy="247650"/>
          <a:chOff x="5021310" y="4038601"/>
          <a:chExt cx="382872" cy="276224"/>
        </a:xfrm>
        <a:noFill/>
      </xdr:grpSpPr>
      <xdr:sp macro="" textlink="">
        <xdr:nvSpPr>
          <xdr:cNvPr id="20" name="Oval 156">
            <a:extLst>
              <a:ext uri="{FF2B5EF4-FFF2-40B4-BE49-F238E27FC236}">
                <a16:creationId xmlns:a16="http://schemas.microsoft.com/office/drawing/2014/main" id="{00000000-0008-0000-0000-000014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1" name="20 CuadroTexto">
            <a:extLst>
              <a:ext uri="{FF2B5EF4-FFF2-40B4-BE49-F238E27FC236}">
                <a16:creationId xmlns:a16="http://schemas.microsoft.com/office/drawing/2014/main" id="{00000000-0008-0000-0000-000015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A</a:t>
            </a:r>
            <a:endParaRPr lang="es-CO" sz="800" b="1">
              <a:solidFill>
                <a:schemeClr val="bg1"/>
              </a:solidFill>
            </a:endParaRPr>
          </a:p>
        </xdr:txBody>
      </xdr:sp>
    </xdr:grpSp>
    <xdr:clientData/>
  </xdr:twoCellAnchor>
  <xdr:twoCellAnchor editAs="oneCell">
    <xdr:from>
      <xdr:col>6</xdr:col>
      <xdr:colOff>552450</xdr:colOff>
      <xdr:row>17</xdr:row>
      <xdr:rowOff>152400</xdr:rowOff>
    </xdr:from>
    <xdr:to>
      <xdr:col>6</xdr:col>
      <xdr:colOff>965313</xdr:colOff>
      <xdr:row>19</xdr:row>
      <xdr:rowOff>38100</xdr:rowOff>
    </xdr:to>
    <xdr:grpSp>
      <xdr:nvGrpSpPr>
        <xdr:cNvPr id="22" name="255 Grupo">
          <a:extLst>
            <a:ext uri="{FF2B5EF4-FFF2-40B4-BE49-F238E27FC236}">
              <a16:creationId xmlns:a16="http://schemas.microsoft.com/office/drawing/2014/main" id="{00000000-0008-0000-0000-000016000000}"/>
            </a:ext>
          </a:extLst>
        </xdr:cNvPr>
        <xdr:cNvGrpSpPr>
          <a:grpSpLocks/>
        </xdr:cNvGrpSpPr>
      </xdr:nvGrpSpPr>
      <xdr:grpSpPr bwMode="auto">
        <a:xfrm>
          <a:off x="4949190" y="2781300"/>
          <a:ext cx="420483" cy="247650"/>
          <a:chOff x="5021310" y="4038601"/>
          <a:chExt cx="382872" cy="276224"/>
        </a:xfrm>
        <a:noFill/>
      </xdr:grpSpPr>
      <xdr:sp macro="" textlink="">
        <xdr:nvSpPr>
          <xdr:cNvPr id="23" name="Oval 156">
            <a:extLst>
              <a:ext uri="{FF2B5EF4-FFF2-40B4-BE49-F238E27FC236}">
                <a16:creationId xmlns:a16="http://schemas.microsoft.com/office/drawing/2014/main" id="{00000000-0008-0000-0000-000017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4" name="23 CuadroTexto">
            <a:extLst>
              <a:ext uri="{FF2B5EF4-FFF2-40B4-BE49-F238E27FC236}">
                <a16:creationId xmlns:a16="http://schemas.microsoft.com/office/drawing/2014/main" id="{00000000-0008-0000-0000-000018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D</a:t>
            </a:r>
            <a:endParaRPr lang="es-CO" sz="800" b="1">
              <a:solidFill>
                <a:schemeClr val="bg1"/>
              </a:solidFill>
            </a:endParaRPr>
          </a:p>
        </xdr:txBody>
      </xdr:sp>
    </xdr:grpSp>
    <xdr:clientData/>
  </xdr:twoCellAnchor>
  <xdr:twoCellAnchor editAs="oneCell">
    <xdr:from>
      <xdr:col>6</xdr:col>
      <xdr:colOff>1019175</xdr:colOff>
      <xdr:row>17</xdr:row>
      <xdr:rowOff>152400</xdr:rowOff>
    </xdr:from>
    <xdr:to>
      <xdr:col>7</xdr:col>
      <xdr:colOff>50913</xdr:colOff>
      <xdr:row>19</xdr:row>
      <xdr:rowOff>38100</xdr:rowOff>
    </xdr:to>
    <xdr:grpSp>
      <xdr:nvGrpSpPr>
        <xdr:cNvPr id="25" name="255 Grupo">
          <a:extLst>
            <a:ext uri="{FF2B5EF4-FFF2-40B4-BE49-F238E27FC236}">
              <a16:creationId xmlns:a16="http://schemas.microsoft.com/office/drawing/2014/main" id="{00000000-0008-0000-0000-000019000000}"/>
            </a:ext>
          </a:extLst>
        </xdr:cNvPr>
        <xdr:cNvGrpSpPr>
          <a:grpSpLocks/>
        </xdr:cNvGrpSpPr>
      </xdr:nvGrpSpPr>
      <xdr:grpSpPr bwMode="auto">
        <a:xfrm>
          <a:off x="5417820" y="2781300"/>
          <a:ext cx="466203" cy="247650"/>
          <a:chOff x="5021310" y="4038601"/>
          <a:chExt cx="382872" cy="276224"/>
        </a:xfrm>
        <a:noFill/>
      </xdr:grpSpPr>
      <xdr:sp macro="" textlink="">
        <xdr:nvSpPr>
          <xdr:cNvPr id="26" name="Oval 156">
            <a:extLst>
              <a:ext uri="{FF2B5EF4-FFF2-40B4-BE49-F238E27FC236}">
                <a16:creationId xmlns:a16="http://schemas.microsoft.com/office/drawing/2014/main" id="{00000000-0008-0000-0000-00001A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27" name="26 CuadroTexto">
            <a:extLst>
              <a:ext uri="{FF2B5EF4-FFF2-40B4-BE49-F238E27FC236}">
                <a16:creationId xmlns:a16="http://schemas.microsoft.com/office/drawing/2014/main" id="{00000000-0008-0000-0000-00001B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a:solidFill>
                  <a:schemeClr val="bg1"/>
                </a:solidFill>
              </a:rPr>
              <a:t> AB</a:t>
            </a:r>
          </a:p>
        </xdr:txBody>
      </xdr:sp>
    </xdr:grpSp>
    <xdr:clientData/>
  </xdr:twoCellAnchor>
  <xdr:twoCellAnchor>
    <xdr:from>
      <xdr:col>8</xdr:col>
      <xdr:colOff>3105150</xdr:colOff>
      <xdr:row>60</xdr:row>
      <xdr:rowOff>57150</xdr:rowOff>
    </xdr:from>
    <xdr:to>
      <xdr:col>8</xdr:col>
      <xdr:colOff>3352800</xdr:colOff>
      <xdr:row>60</xdr:row>
      <xdr:rowOff>161925</xdr:rowOff>
    </xdr:to>
    <xdr:sp macro="" textlink="">
      <xdr:nvSpPr>
        <xdr:cNvPr id="3661" name="3660 Flecha izquierda">
          <a:hlinkClick xmlns:r="http://schemas.openxmlformats.org/officeDocument/2006/relationships" r:id="rId2"/>
          <a:extLst>
            <a:ext uri="{FF2B5EF4-FFF2-40B4-BE49-F238E27FC236}">
              <a16:creationId xmlns:a16="http://schemas.microsoft.com/office/drawing/2014/main" id="{00000000-0008-0000-0000-00004D0E0000}"/>
            </a:ext>
          </a:extLst>
        </xdr:cNvPr>
        <xdr:cNvSpPr/>
      </xdr:nvSpPr>
      <xdr:spPr>
        <a:xfrm>
          <a:off x="8858250" y="124015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68</xdr:row>
      <xdr:rowOff>57150</xdr:rowOff>
    </xdr:from>
    <xdr:to>
      <xdr:col>8</xdr:col>
      <xdr:colOff>3352800</xdr:colOff>
      <xdr:row>68</xdr:row>
      <xdr:rowOff>161925</xdr:rowOff>
    </xdr:to>
    <xdr:sp macro="" textlink="">
      <xdr:nvSpPr>
        <xdr:cNvPr id="3662" name="3661 Flecha izquierda">
          <a:hlinkClick xmlns:r="http://schemas.openxmlformats.org/officeDocument/2006/relationships" r:id="rId2"/>
          <a:extLst>
            <a:ext uri="{FF2B5EF4-FFF2-40B4-BE49-F238E27FC236}">
              <a16:creationId xmlns:a16="http://schemas.microsoft.com/office/drawing/2014/main" id="{00000000-0008-0000-0000-00004E0E0000}"/>
            </a:ext>
          </a:extLst>
        </xdr:cNvPr>
        <xdr:cNvSpPr/>
      </xdr:nvSpPr>
      <xdr:spPr>
        <a:xfrm>
          <a:off x="8858250" y="149637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46</xdr:row>
      <xdr:rowOff>57150</xdr:rowOff>
    </xdr:from>
    <xdr:to>
      <xdr:col>8</xdr:col>
      <xdr:colOff>3352800</xdr:colOff>
      <xdr:row>46</xdr:row>
      <xdr:rowOff>161925</xdr:rowOff>
    </xdr:to>
    <xdr:sp macro="" textlink="">
      <xdr:nvSpPr>
        <xdr:cNvPr id="3663" name="3662 Flecha izquierda">
          <a:hlinkClick xmlns:r="http://schemas.openxmlformats.org/officeDocument/2006/relationships" r:id="rId2"/>
          <a:extLst>
            <a:ext uri="{FF2B5EF4-FFF2-40B4-BE49-F238E27FC236}">
              <a16:creationId xmlns:a16="http://schemas.microsoft.com/office/drawing/2014/main" id="{00000000-0008-0000-0000-00004F0E0000}"/>
            </a:ext>
          </a:extLst>
        </xdr:cNvPr>
        <xdr:cNvSpPr/>
      </xdr:nvSpPr>
      <xdr:spPr>
        <a:xfrm>
          <a:off x="8858250" y="80676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70</xdr:row>
      <xdr:rowOff>57150</xdr:rowOff>
    </xdr:from>
    <xdr:to>
      <xdr:col>8</xdr:col>
      <xdr:colOff>3352800</xdr:colOff>
      <xdr:row>70</xdr:row>
      <xdr:rowOff>161925</xdr:rowOff>
    </xdr:to>
    <xdr:sp macro="" textlink="">
      <xdr:nvSpPr>
        <xdr:cNvPr id="3664" name="3663 Flecha izquierda">
          <a:hlinkClick xmlns:r="http://schemas.openxmlformats.org/officeDocument/2006/relationships" r:id="rId2"/>
          <a:extLst>
            <a:ext uri="{FF2B5EF4-FFF2-40B4-BE49-F238E27FC236}">
              <a16:creationId xmlns:a16="http://schemas.microsoft.com/office/drawing/2014/main" id="{00000000-0008-0000-0000-0000500E0000}"/>
            </a:ext>
          </a:extLst>
        </xdr:cNvPr>
        <xdr:cNvSpPr/>
      </xdr:nvSpPr>
      <xdr:spPr>
        <a:xfrm>
          <a:off x="8858250" y="154114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75</xdr:row>
      <xdr:rowOff>57150</xdr:rowOff>
    </xdr:from>
    <xdr:to>
      <xdr:col>8</xdr:col>
      <xdr:colOff>3352800</xdr:colOff>
      <xdr:row>75</xdr:row>
      <xdr:rowOff>161925</xdr:rowOff>
    </xdr:to>
    <xdr:sp macro="" textlink="">
      <xdr:nvSpPr>
        <xdr:cNvPr id="3665" name="3664 Flecha izquierda">
          <a:hlinkClick xmlns:r="http://schemas.openxmlformats.org/officeDocument/2006/relationships" r:id="rId2"/>
          <a:extLst>
            <a:ext uri="{FF2B5EF4-FFF2-40B4-BE49-F238E27FC236}">
              <a16:creationId xmlns:a16="http://schemas.microsoft.com/office/drawing/2014/main" id="{00000000-0008-0000-0000-0000510E0000}"/>
            </a:ext>
          </a:extLst>
        </xdr:cNvPr>
        <xdr:cNvSpPr/>
      </xdr:nvSpPr>
      <xdr:spPr>
        <a:xfrm>
          <a:off x="8858250" y="172307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77</xdr:row>
      <xdr:rowOff>57150</xdr:rowOff>
    </xdr:from>
    <xdr:to>
      <xdr:col>8</xdr:col>
      <xdr:colOff>3352800</xdr:colOff>
      <xdr:row>77</xdr:row>
      <xdr:rowOff>161925</xdr:rowOff>
    </xdr:to>
    <xdr:sp macro="" textlink="">
      <xdr:nvSpPr>
        <xdr:cNvPr id="3666" name="3665 Flecha izquierda">
          <a:hlinkClick xmlns:r="http://schemas.openxmlformats.org/officeDocument/2006/relationships" r:id="rId2"/>
          <a:extLst>
            <a:ext uri="{FF2B5EF4-FFF2-40B4-BE49-F238E27FC236}">
              <a16:creationId xmlns:a16="http://schemas.microsoft.com/office/drawing/2014/main" id="{00000000-0008-0000-0000-0000520E0000}"/>
            </a:ext>
          </a:extLst>
        </xdr:cNvPr>
        <xdr:cNvSpPr/>
      </xdr:nvSpPr>
      <xdr:spPr>
        <a:xfrm>
          <a:off x="8858250" y="177546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81</xdr:row>
      <xdr:rowOff>57150</xdr:rowOff>
    </xdr:from>
    <xdr:to>
      <xdr:col>8</xdr:col>
      <xdr:colOff>3352800</xdr:colOff>
      <xdr:row>81</xdr:row>
      <xdr:rowOff>161925</xdr:rowOff>
    </xdr:to>
    <xdr:sp macro="" textlink="">
      <xdr:nvSpPr>
        <xdr:cNvPr id="3667" name="3666 Flecha izquierda">
          <a:hlinkClick xmlns:r="http://schemas.openxmlformats.org/officeDocument/2006/relationships" r:id="rId2"/>
          <a:extLst>
            <a:ext uri="{FF2B5EF4-FFF2-40B4-BE49-F238E27FC236}">
              <a16:creationId xmlns:a16="http://schemas.microsoft.com/office/drawing/2014/main" id="{00000000-0008-0000-0000-0000530E0000}"/>
            </a:ext>
          </a:extLst>
        </xdr:cNvPr>
        <xdr:cNvSpPr/>
      </xdr:nvSpPr>
      <xdr:spPr>
        <a:xfrm>
          <a:off x="8858250" y="194119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108</xdr:row>
      <xdr:rowOff>57150</xdr:rowOff>
    </xdr:from>
    <xdr:to>
      <xdr:col>8</xdr:col>
      <xdr:colOff>3352800</xdr:colOff>
      <xdr:row>108</xdr:row>
      <xdr:rowOff>161925</xdr:rowOff>
    </xdr:to>
    <xdr:sp macro="" textlink="">
      <xdr:nvSpPr>
        <xdr:cNvPr id="3668" name="3667 Flecha izquierda">
          <a:hlinkClick xmlns:r="http://schemas.openxmlformats.org/officeDocument/2006/relationships" r:id="rId2"/>
          <a:extLst>
            <a:ext uri="{FF2B5EF4-FFF2-40B4-BE49-F238E27FC236}">
              <a16:creationId xmlns:a16="http://schemas.microsoft.com/office/drawing/2014/main" id="{00000000-0008-0000-0000-0000540E0000}"/>
            </a:ext>
          </a:extLst>
        </xdr:cNvPr>
        <xdr:cNvSpPr/>
      </xdr:nvSpPr>
      <xdr:spPr>
        <a:xfrm>
          <a:off x="8858250" y="309562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117</xdr:row>
      <xdr:rowOff>57150</xdr:rowOff>
    </xdr:from>
    <xdr:to>
      <xdr:col>8</xdr:col>
      <xdr:colOff>3352800</xdr:colOff>
      <xdr:row>117</xdr:row>
      <xdr:rowOff>161925</xdr:rowOff>
    </xdr:to>
    <xdr:sp macro="" textlink="">
      <xdr:nvSpPr>
        <xdr:cNvPr id="3669" name="3668 Flecha izquierda">
          <a:hlinkClick xmlns:r="http://schemas.openxmlformats.org/officeDocument/2006/relationships" r:id="rId2"/>
          <a:extLst>
            <a:ext uri="{FF2B5EF4-FFF2-40B4-BE49-F238E27FC236}">
              <a16:creationId xmlns:a16="http://schemas.microsoft.com/office/drawing/2014/main" id="{00000000-0008-0000-0000-0000550E0000}"/>
            </a:ext>
          </a:extLst>
        </xdr:cNvPr>
        <xdr:cNvSpPr/>
      </xdr:nvSpPr>
      <xdr:spPr>
        <a:xfrm>
          <a:off x="8858250" y="345567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123</xdr:row>
      <xdr:rowOff>57150</xdr:rowOff>
    </xdr:from>
    <xdr:to>
      <xdr:col>8</xdr:col>
      <xdr:colOff>3352800</xdr:colOff>
      <xdr:row>123</xdr:row>
      <xdr:rowOff>161925</xdr:rowOff>
    </xdr:to>
    <xdr:sp macro="" textlink="">
      <xdr:nvSpPr>
        <xdr:cNvPr id="3670" name="3669 Flecha izquierda">
          <a:hlinkClick xmlns:r="http://schemas.openxmlformats.org/officeDocument/2006/relationships" r:id="rId2"/>
          <a:extLst>
            <a:ext uri="{FF2B5EF4-FFF2-40B4-BE49-F238E27FC236}">
              <a16:creationId xmlns:a16="http://schemas.microsoft.com/office/drawing/2014/main" id="{00000000-0008-0000-0000-0000560E0000}"/>
            </a:ext>
          </a:extLst>
        </xdr:cNvPr>
        <xdr:cNvSpPr/>
      </xdr:nvSpPr>
      <xdr:spPr>
        <a:xfrm>
          <a:off x="8858250" y="365474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125</xdr:row>
      <xdr:rowOff>57150</xdr:rowOff>
    </xdr:from>
    <xdr:to>
      <xdr:col>8</xdr:col>
      <xdr:colOff>3352800</xdr:colOff>
      <xdr:row>125</xdr:row>
      <xdr:rowOff>161925</xdr:rowOff>
    </xdr:to>
    <xdr:sp macro="" textlink="">
      <xdr:nvSpPr>
        <xdr:cNvPr id="3671" name="3670 Flecha izquierda">
          <a:hlinkClick xmlns:r="http://schemas.openxmlformats.org/officeDocument/2006/relationships" r:id="rId2"/>
          <a:extLst>
            <a:ext uri="{FF2B5EF4-FFF2-40B4-BE49-F238E27FC236}">
              <a16:creationId xmlns:a16="http://schemas.microsoft.com/office/drawing/2014/main" id="{00000000-0008-0000-0000-0000570E0000}"/>
            </a:ext>
          </a:extLst>
        </xdr:cNvPr>
        <xdr:cNvSpPr/>
      </xdr:nvSpPr>
      <xdr:spPr>
        <a:xfrm>
          <a:off x="8858250" y="370713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127</xdr:row>
      <xdr:rowOff>57150</xdr:rowOff>
    </xdr:from>
    <xdr:to>
      <xdr:col>8</xdr:col>
      <xdr:colOff>3352800</xdr:colOff>
      <xdr:row>127</xdr:row>
      <xdr:rowOff>161925</xdr:rowOff>
    </xdr:to>
    <xdr:sp macro="" textlink="">
      <xdr:nvSpPr>
        <xdr:cNvPr id="3672" name="3671 Flecha izquierda">
          <a:hlinkClick xmlns:r="http://schemas.openxmlformats.org/officeDocument/2006/relationships" r:id="rId2"/>
          <a:extLst>
            <a:ext uri="{FF2B5EF4-FFF2-40B4-BE49-F238E27FC236}">
              <a16:creationId xmlns:a16="http://schemas.microsoft.com/office/drawing/2014/main" id="{00000000-0008-0000-0000-0000580E0000}"/>
            </a:ext>
          </a:extLst>
        </xdr:cNvPr>
        <xdr:cNvSpPr/>
      </xdr:nvSpPr>
      <xdr:spPr>
        <a:xfrm>
          <a:off x="8858250" y="37757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131</xdr:row>
      <xdr:rowOff>57150</xdr:rowOff>
    </xdr:from>
    <xdr:to>
      <xdr:col>8</xdr:col>
      <xdr:colOff>3352800</xdr:colOff>
      <xdr:row>131</xdr:row>
      <xdr:rowOff>161925</xdr:rowOff>
    </xdr:to>
    <xdr:sp macro="" textlink="">
      <xdr:nvSpPr>
        <xdr:cNvPr id="3673" name="3672 Flecha izquierda">
          <a:hlinkClick xmlns:r="http://schemas.openxmlformats.org/officeDocument/2006/relationships" r:id="rId2"/>
          <a:extLst>
            <a:ext uri="{FF2B5EF4-FFF2-40B4-BE49-F238E27FC236}">
              <a16:creationId xmlns:a16="http://schemas.microsoft.com/office/drawing/2014/main" id="{00000000-0008-0000-0000-0000590E0000}"/>
            </a:ext>
          </a:extLst>
        </xdr:cNvPr>
        <xdr:cNvSpPr/>
      </xdr:nvSpPr>
      <xdr:spPr>
        <a:xfrm>
          <a:off x="8858250" y="389286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133</xdr:row>
      <xdr:rowOff>57150</xdr:rowOff>
    </xdr:from>
    <xdr:to>
      <xdr:col>8</xdr:col>
      <xdr:colOff>3352800</xdr:colOff>
      <xdr:row>133</xdr:row>
      <xdr:rowOff>161925</xdr:rowOff>
    </xdr:to>
    <xdr:sp macro="" textlink="">
      <xdr:nvSpPr>
        <xdr:cNvPr id="3674" name="3673 Flecha izquierda">
          <a:hlinkClick xmlns:r="http://schemas.openxmlformats.org/officeDocument/2006/relationships" r:id="rId2"/>
          <a:extLst>
            <a:ext uri="{FF2B5EF4-FFF2-40B4-BE49-F238E27FC236}">
              <a16:creationId xmlns:a16="http://schemas.microsoft.com/office/drawing/2014/main" id="{00000000-0008-0000-0000-00005A0E0000}"/>
            </a:ext>
          </a:extLst>
        </xdr:cNvPr>
        <xdr:cNvSpPr/>
      </xdr:nvSpPr>
      <xdr:spPr>
        <a:xfrm>
          <a:off x="8858250" y="396144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145</xdr:row>
      <xdr:rowOff>57150</xdr:rowOff>
    </xdr:from>
    <xdr:to>
      <xdr:col>8</xdr:col>
      <xdr:colOff>3352800</xdr:colOff>
      <xdr:row>145</xdr:row>
      <xdr:rowOff>161925</xdr:rowOff>
    </xdr:to>
    <xdr:sp macro="" textlink="">
      <xdr:nvSpPr>
        <xdr:cNvPr id="3675" name="3674 Flecha izquierda">
          <a:hlinkClick xmlns:r="http://schemas.openxmlformats.org/officeDocument/2006/relationships" r:id="rId2"/>
          <a:extLst>
            <a:ext uri="{FF2B5EF4-FFF2-40B4-BE49-F238E27FC236}">
              <a16:creationId xmlns:a16="http://schemas.microsoft.com/office/drawing/2014/main" id="{00000000-0008-0000-0000-00005B0E0000}"/>
            </a:ext>
          </a:extLst>
        </xdr:cNvPr>
        <xdr:cNvSpPr/>
      </xdr:nvSpPr>
      <xdr:spPr>
        <a:xfrm>
          <a:off x="8858250" y="433959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150</xdr:row>
      <xdr:rowOff>57150</xdr:rowOff>
    </xdr:from>
    <xdr:to>
      <xdr:col>8</xdr:col>
      <xdr:colOff>3352800</xdr:colOff>
      <xdr:row>150</xdr:row>
      <xdr:rowOff>161925</xdr:rowOff>
    </xdr:to>
    <xdr:sp macro="" textlink="">
      <xdr:nvSpPr>
        <xdr:cNvPr id="3676" name="3675 Flecha izquierda">
          <a:hlinkClick xmlns:r="http://schemas.openxmlformats.org/officeDocument/2006/relationships" r:id="rId2"/>
          <a:extLst>
            <a:ext uri="{FF2B5EF4-FFF2-40B4-BE49-F238E27FC236}">
              <a16:creationId xmlns:a16="http://schemas.microsoft.com/office/drawing/2014/main" id="{00000000-0008-0000-0000-00005C0E0000}"/>
            </a:ext>
          </a:extLst>
        </xdr:cNvPr>
        <xdr:cNvSpPr/>
      </xdr:nvSpPr>
      <xdr:spPr>
        <a:xfrm>
          <a:off x="8858250" y="449770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152</xdr:row>
      <xdr:rowOff>57150</xdr:rowOff>
    </xdr:from>
    <xdr:to>
      <xdr:col>8</xdr:col>
      <xdr:colOff>3352800</xdr:colOff>
      <xdr:row>152</xdr:row>
      <xdr:rowOff>161925</xdr:rowOff>
    </xdr:to>
    <xdr:sp macro="" textlink="">
      <xdr:nvSpPr>
        <xdr:cNvPr id="3677" name="3676 Flecha izquierda">
          <a:hlinkClick xmlns:r="http://schemas.openxmlformats.org/officeDocument/2006/relationships" r:id="rId2"/>
          <a:extLst>
            <a:ext uri="{FF2B5EF4-FFF2-40B4-BE49-F238E27FC236}">
              <a16:creationId xmlns:a16="http://schemas.microsoft.com/office/drawing/2014/main" id="{00000000-0008-0000-0000-00005D0E0000}"/>
            </a:ext>
          </a:extLst>
        </xdr:cNvPr>
        <xdr:cNvSpPr/>
      </xdr:nvSpPr>
      <xdr:spPr>
        <a:xfrm>
          <a:off x="8858250" y="454247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154</xdr:row>
      <xdr:rowOff>57150</xdr:rowOff>
    </xdr:from>
    <xdr:to>
      <xdr:col>8</xdr:col>
      <xdr:colOff>3352800</xdr:colOff>
      <xdr:row>154</xdr:row>
      <xdr:rowOff>161925</xdr:rowOff>
    </xdr:to>
    <xdr:sp macro="" textlink="">
      <xdr:nvSpPr>
        <xdr:cNvPr id="3678" name="3677 Flecha izquierda">
          <a:hlinkClick xmlns:r="http://schemas.openxmlformats.org/officeDocument/2006/relationships" r:id="rId2"/>
          <a:extLst>
            <a:ext uri="{FF2B5EF4-FFF2-40B4-BE49-F238E27FC236}">
              <a16:creationId xmlns:a16="http://schemas.microsoft.com/office/drawing/2014/main" id="{00000000-0008-0000-0000-00005E0E0000}"/>
            </a:ext>
          </a:extLst>
        </xdr:cNvPr>
        <xdr:cNvSpPr/>
      </xdr:nvSpPr>
      <xdr:spPr>
        <a:xfrm>
          <a:off x="8858250" y="458724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169</xdr:row>
      <xdr:rowOff>57150</xdr:rowOff>
    </xdr:from>
    <xdr:to>
      <xdr:col>8</xdr:col>
      <xdr:colOff>3352800</xdr:colOff>
      <xdr:row>169</xdr:row>
      <xdr:rowOff>161925</xdr:rowOff>
    </xdr:to>
    <xdr:sp macro="" textlink="">
      <xdr:nvSpPr>
        <xdr:cNvPr id="3679" name="3678 Flecha izquierda">
          <a:hlinkClick xmlns:r="http://schemas.openxmlformats.org/officeDocument/2006/relationships" r:id="rId2"/>
          <a:extLst>
            <a:ext uri="{FF2B5EF4-FFF2-40B4-BE49-F238E27FC236}">
              <a16:creationId xmlns:a16="http://schemas.microsoft.com/office/drawing/2014/main" id="{00000000-0008-0000-0000-00005F0E0000}"/>
            </a:ext>
          </a:extLst>
        </xdr:cNvPr>
        <xdr:cNvSpPr/>
      </xdr:nvSpPr>
      <xdr:spPr>
        <a:xfrm>
          <a:off x="8858250" y="510254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172</xdr:row>
      <xdr:rowOff>57150</xdr:rowOff>
    </xdr:from>
    <xdr:to>
      <xdr:col>8</xdr:col>
      <xdr:colOff>3352800</xdr:colOff>
      <xdr:row>172</xdr:row>
      <xdr:rowOff>161925</xdr:rowOff>
    </xdr:to>
    <xdr:sp macro="" textlink="">
      <xdr:nvSpPr>
        <xdr:cNvPr id="3680" name="3679 Flecha izquierda">
          <a:hlinkClick xmlns:r="http://schemas.openxmlformats.org/officeDocument/2006/relationships" r:id="rId2"/>
          <a:extLst>
            <a:ext uri="{FF2B5EF4-FFF2-40B4-BE49-F238E27FC236}">
              <a16:creationId xmlns:a16="http://schemas.microsoft.com/office/drawing/2014/main" id="{00000000-0008-0000-0000-0000600E0000}"/>
            </a:ext>
          </a:extLst>
        </xdr:cNvPr>
        <xdr:cNvSpPr/>
      </xdr:nvSpPr>
      <xdr:spPr>
        <a:xfrm>
          <a:off x="8858250" y="517969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178</xdr:row>
      <xdr:rowOff>57150</xdr:rowOff>
    </xdr:from>
    <xdr:to>
      <xdr:col>8</xdr:col>
      <xdr:colOff>3352800</xdr:colOff>
      <xdr:row>178</xdr:row>
      <xdr:rowOff>161925</xdr:rowOff>
    </xdr:to>
    <xdr:sp macro="" textlink="">
      <xdr:nvSpPr>
        <xdr:cNvPr id="3681" name="3680 Flecha izquierda">
          <a:hlinkClick xmlns:r="http://schemas.openxmlformats.org/officeDocument/2006/relationships" r:id="rId2"/>
          <a:extLst>
            <a:ext uri="{FF2B5EF4-FFF2-40B4-BE49-F238E27FC236}">
              <a16:creationId xmlns:a16="http://schemas.microsoft.com/office/drawing/2014/main" id="{00000000-0008-0000-0000-0000610E0000}"/>
            </a:ext>
          </a:extLst>
        </xdr:cNvPr>
        <xdr:cNvSpPr/>
      </xdr:nvSpPr>
      <xdr:spPr>
        <a:xfrm>
          <a:off x="8858250" y="535400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186</xdr:row>
      <xdr:rowOff>57150</xdr:rowOff>
    </xdr:from>
    <xdr:to>
      <xdr:col>8</xdr:col>
      <xdr:colOff>3352800</xdr:colOff>
      <xdr:row>186</xdr:row>
      <xdr:rowOff>161925</xdr:rowOff>
    </xdr:to>
    <xdr:sp macro="" textlink="">
      <xdr:nvSpPr>
        <xdr:cNvPr id="3682" name="3681 Flecha izquierda">
          <a:hlinkClick xmlns:r="http://schemas.openxmlformats.org/officeDocument/2006/relationships" r:id="rId2"/>
          <a:extLst>
            <a:ext uri="{FF2B5EF4-FFF2-40B4-BE49-F238E27FC236}">
              <a16:creationId xmlns:a16="http://schemas.microsoft.com/office/drawing/2014/main" id="{00000000-0008-0000-0000-0000620E0000}"/>
            </a:ext>
          </a:extLst>
        </xdr:cNvPr>
        <xdr:cNvSpPr/>
      </xdr:nvSpPr>
      <xdr:spPr>
        <a:xfrm>
          <a:off x="8858250" y="559308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189</xdr:row>
      <xdr:rowOff>57150</xdr:rowOff>
    </xdr:from>
    <xdr:to>
      <xdr:col>8</xdr:col>
      <xdr:colOff>3352800</xdr:colOff>
      <xdr:row>189</xdr:row>
      <xdr:rowOff>161925</xdr:rowOff>
    </xdr:to>
    <xdr:sp macro="" textlink="">
      <xdr:nvSpPr>
        <xdr:cNvPr id="3683" name="3682 Flecha izquierda">
          <a:hlinkClick xmlns:r="http://schemas.openxmlformats.org/officeDocument/2006/relationships" r:id="rId2"/>
          <a:extLst>
            <a:ext uri="{FF2B5EF4-FFF2-40B4-BE49-F238E27FC236}">
              <a16:creationId xmlns:a16="http://schemas.microsoft.com/office/drawing/2014/main" id="{00000000-0008-0000-0000-0000630E0000}"/>
            </a:ext>
          </a:extLst>
        </xdr:cNvPr>
        <xdr:cNvSpPr/>
      </xdr:nvSpPr>
      <xdr:spPr>
        <a:xfrm>
          <a:off x="8858250" y="567785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235</xdr:row>
      <xdr:rowOff>47625</xdr:rowOff>
    </xdr:from>
    <xdr:to>
      <xdr:col>8</xdr:col>
      <xdr:colOff>3352800</xdr:colOff>
      <xdr:row>235</xdr:row>
      <xdr:rowOff>152400</xdr:rowOff>
    </xdr:to>
    <xdr:sp macro="" textlink="">
      <xdr:nvSpPr>
        <xdr:cNvPr id="3684" name="3683 Flecha izquierda">
          <a:hlinkClick xmlns:r="http://schemas.openxmlformats.org/officeDocument/2006/relationships" r:id="rId3"/>
          <a:extLst>
            <a:ext uri="{FF2B5EF4-FFF2-40B4-BE49-F238E27FC236}">
              <a16:creationId xmlns:a16="http://schemas.microsoft.com/office/drawing/2014/main" id="{00000000-0008-0000-0000-0000640E0000}"/>
            </a:ext>
          </a:extLst>
        </xdr:cNvPr>
        <xdr:cNvSpPr/>
      </xdr:nvSpPr>
      <xdr:spPr>
        <a:xfrm>
          <a:off x="8858250" y="692181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237</xdr:row>
      <xdr:rowOff>47625</xdr:rowOff>
    </xdr:from>
    <xdr:to>
      <xdr:col>8</xdr:col>
      <xdr:colOff>3352800</xdr:colOff>
      <xdr:row>237</xdr:row>
      <xdr:rowOff>152400</xdr:rowOff>
    </xdr:to>
    <xdr:sp macro="" textlink="">
      <xdr:nvSpPr>
        <xdr:cNvPr id="3685" name="3684 Flecha izquierda">
          <a:hlinkClick xmlns:r="http://schemas.openxmlformats.org/officeDocument/2006/relationships" r:id="rId3"/>
          <a:extLst>
            <a:ext uri="{FF2B5EF4-FFF2-40B4-BE49-F238E27FC236}">
              <a16:creationId xmlns:a16="http://schemas.microsoft.com/office/drawing/2014/main" id="{00000000-0008-0000-0000-0000650E0000}"/>
            </a:ext>
          </a:extLst>
        </xdr:cNvPr>
        <xdr:cNvSpPr/>
      </xdr:nvSpPr>
      <xdr:spPr>
        <a:xfrm>
          <a:off x="8858250" y="697420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243</xdr:row>
      <xdr:rowOff>47625</xdr:rowOff>
    </xdr:from>
    <xdr:to>
      <xdr:col>8</xdr:col>
      <xdr:colOff>3352800</xdr:colOff>
      <xdr:row>243</xdr:row>
      <xdr:rowOff>152400</xdr:rowOff>
    </xdr:to>
    <xdr:sp macro="" textlink="">
      <xdr:nvSpPr>
        <xdr:cNvPr id="3686" name="3685 Flecha izquierda">
          <a:hlinkClick xmlns:r="http://schemas.openxmlformats.org/officeDocument/2006/relationships" r:id="rId3"/>
          <a:extLst>
            <a:ext uri="{FF2B5EF4-FFF2-40B4-BE49-F238E27FC236}">
              <a16:creationId xmlns:a16="http://schemas.microsoft.com/office/drawing/2014/main" id="{00000000-0008-0000-0000-0000660E0000}"/>
            </a:ext>
          </a:extLst>
        </xdr:cNvPr>
        <xdr:cNvSpPr/>
      </xdr:nvSpPr>
      <xdr:spPr>
        <a:xfrm>
          <a:off x="8858250" y="720566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247</xdr:row>
      <xdr:rowOff>47625</xdr:rowOff>
    </xdr:from>
    <xdr:to>
      <xdr:col>8</xdr:col>
      <xdr:colOff>3352800</xdr:colOff>
      <xdr:row>247</xdr:row>
      <xdr:rowOff>152400</xdr:rowOff>
    </xdr:to>
    <xdr:sp macro="" textlink="">
      <xdr:nvSpPr>
        <xdr:cNvPr id="3687" name="3686 Flecha izquierda">
          <a:hlinkClick xmlns:r="http://schemas.openxmlformats.org/officeDocument/2006/relationships" r:id="rId3"/>
          <a:extLst>
            <a:ext uri="{FF2B5EF4-FFF2-40B4-BE49-F238E27FC236}">
              <a16:creationId xmlns:a16="http://schemas.microsoft.com/office/drawing/2014/main" id="{00000000-0008-0000-0000-0000670E0000}"/>
            </a:ext>
          </a:extLst>
        </xdr:cNvPr>
        <xdr:cNvSpPr/>
      </xdr:nvSpPr>
      <xdr:spPr>
        <a:xfrm>
          <a:off x="8858250" y="746855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250</xdr:row>
      <xdr:rowOff>47625</xdr:rowOff>
    </xdr:from>
    <xdr:to>
      <xdr:col>8</xdr:col>
      <xdr:colOff>3352800</xdr:colOff>
      <xdr:row>250</xdr:row>
      <xdr:rowOff>152400</xdr:rowOff>
    </xdr:to>
    <xdr:sp macro="" textlink="">
      <xdr:nvSpPr>
        <xdr:cNvPr id="3688" name="3687 Flecha izquierda">
          <a:hlinkClick xmlns:r="http://schemas.openxmlformats.org/officeDocument/2006/relationships" r:id="rId3"/>
          <a:extLst>
            <a:ext uri="{FF2B5EF4-FFF2-40B4-BE49-F238E27FC236}">
              <a16:creationId xmlns:a16="http://schemas.microsoft.com/office/drawing/2014/main" id="{00000000-0008-0000-0000-0000680E0000}"/>
            </a:ext>
          </a:extLst>
        </xdr:cNvPr>
        <xdr:cNvSpPr/>
      </xdr:nvSpPr>
      <xdr:spPr>
        <a:xfrm>
          <a:off x="8858250" y="75857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252</xdr:row>
      <xdr:rowOff>47625</xdr:rowOff>
    </xdr:from>
    <xdr:to>
      <xdr:col>8</xdr:col>
      <xdr:colOff>3352800</xdr:colOff>
      <xdr:row>252</xdr:row>
      <xdr:rowOff>152400</xdr:rowOff>
    </xdr:to>
    <xdr:sp macro="" textlink="">
      <xdr:nvSpPr>
        <xdr:cNvPr id="3689" name="3688 Flecha izquierda">
          <a:hlinkClick xmlns:r="http://schemas.openxmlformats.org/officeDocument/2006/relationships" r:id="rId3"/>
          <a:extLst>
            <a:ext uri="{FF2B5EF4-FFF2-40B4-BE49-F238E27FC236}">
              <a16:creationId xmlns:a16="http://schemas.microsoft.com/office/drawing/2014/main" id="{00000000-0008-0000-0000-0000690E0000}"/>
            </a:ext>
          </a:extLst>
        </xdr:cNvPr>
        <xdr:cNvSpPr/>
      </xdr:nvSpPr>
      <xdr:spPr>
        <a:xfrm>
          <a:off x="8858250" y="763047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302</xdr:row>
      <xdr:rowOff>47625</xdr:rowOff>
    </xdr:from>
    <xdr:to>
      <xdr:col>8</xdr:col>
      <xdr:colOff>3352800</xdr:colOff>
      <xdr:row>302</xdr:row>
      <xdr:rowOff>152400</xdr:rowOff>
    </xdr:to>
    <xdr:sp macro="" textlink="">
      <xdr:nvSpPr>
        <xdr:cNvPr id="3690" name="3689 Flecha izquierda">
          <a:hlinkClick xmlns:r="http://schemas.openxmlformats.org/officeDocument/2006/relationships" r:id="rId3"/>
          <a:extLst>
            <a:ext uri="{FF2B5EF4-FFF2-40B4-BE49-F238E27FC236}">
              <a16:creationId xmlns:a16="http://schemas.microsoft.com/office/drawing/2014/main" id="{00000000-0008-0000-0000-00006A0E0000}"/>
            </a:ext>
          </a:extLst>
        </xdr:cNvPr>
        <xdr:cNvSpPr/>
      </xdr:nvSpPr>
      <xdr:spPr>
        <a:xfrm>
          <a:off x="8858250" y="9773602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310</xdr:row>
      <xdr:rowOff>47625</xdr:rowOff>
    </xdr:from>
    <xdr:to>
      <xdr:col>8</xdr:col>
      <xdr:colOff>3352800</xdr:colOff>
      <xdr:row>310</xdr:row>
      <xdr:rowOff>152400</xdr:rowOff>
    </xdr:to>
    <xdr:sp macro="" textlink="">
      <xdr:nvSpPr>
        <xdr:cNvPr id="3691" name="3690 Flecha izquierda">
          <a:hlinkClick xmlns:r="http://schemas.openxmlformats.org/officeDocument/2006/relationships" r:id="rId3"/>
          <a:extLst>
            <a:ext uri="{FF2B5EF4-FFF2-40B4-BE49-F238E27FC236}">
              <a16:creationId xmlns:a16="http://schemas.microsoft.com/office/drawing/2014/main" id="{00000000-0008-0000-0000-00006B0E0000}"/>
            </a:ext>
          </a:extLst>
        </xdr:cNvPr>
        <xdr:cNvSpPr/>
      </xdr:nvSpPr>
      <xdr:spPr>
        <a:xfrm>
          <a:off x="8858250" y="1005268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312</xdr:row>
      <xdr:rowOff>47625</xdr:rowOff>
    </xdr:from>
    <xdr:to>
      <xdr:col>8</xdr:col>
      <xdr:colOff>3352800</xdr:colOff>
      <xdr:row>312</xdr:row>
      <xdr:rowOff>152400</xdr:rowOff>
    </xdr:to>
    <xdr:sp macro="" textlink="">
      <xdr:nvSpPr>
        <xdr:cNvPr id="3692" name="3691 Flecha izquierda">
          <a:hlinkClick xmlns:r="http://schemas.openxmlformats.org/officeDocument/2006/relationships" r:id="rId3"/>
          <a:extLst>
            <a:ext uri="{FF2B5EF4-FFF2-40B4-BE49-F238E27FC236}">
              <a16:creationId xmlns:a16="http://schemas.microsoft.com/office/drawing/2014/main" id="{00000000-0008-0000-0000-00006C0E0000}"/>
            </a:ext>
          </a:extLst>
        </xdr:cNvPr>
        <xdr:cNvSpPr/>
      </xdr:nvSpPr>
      <xdr:spPr>
        <a:xfrm>
          <a:off x="8858250" y="1012126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314</xdr:row>
      <xdr:rowOff>47625</xdr:rowOff>
    </xdr:from>
    <xdr:to>
      <xdr:col>8</xdr:col>
      <xdr:colOff>3352800</xdr:colOff>
      <xdr:row>314</xdr:row>
      <xdr:rowOff>152400</xdr:rowOff>
    </xdr:to>
    <xdr:sp macro="" textlink="">
      <xdr:nvSpPr>
        <xdr:cNvPr id="3693" name="3692 Flecha izquierda">
          <a:hlinkClick xmlns:r="http://schemas.openxmlformats.org/officeDocument/2006/relationships" r:id="rId3"/>
          <a:extLst>
            <a:ext uri="{FF2B5EF4-FFF2-40B4-BE49-F238E27FC236}">
              <a16:creationId xmlns:a16="http://schemas.microsoft.com/office/drawing/2014/main" id="{00000000-0008-0000-0000-00006D0E0000}"/>
            </a:ext>
          </a:extLst>
        </xdr:cNvPr>
        <xdr:cNvSpPr/>
      </xdr:nvSpPr>
      <xdr:spPr>
        <a:xfrm>
          <a:off x="8858250" y="1020603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316</xdr:row>
      <xdr:rowOff>47625</xdr:rowOff>
    </xdr:from>
    <xdr:to>
      <xdr:col>8</xdr:col>
      <xdr:colOff>3352800</xdr:colOff>
      <xdr:row>316</xdr:row>
      <xdr:rowOff>152400</xdr:rowOff>
    </xdr:to>
    <xdr:sp macro="" textlink="">
      <xdr:nvSpPr>
        <xdr:cNvPr id="3694" name="3693 Flecha izquierda">
          <a:hlinkClick xmlns:r="http://schemas.openxmlformats.org/officeDocument/2006/relationships" r:id="rId3"/>
          <a:extLst>
            <a:ext uri="{FF2B5EF4-FFF2-40B4-BE49-F238E27FC236}">
              <a16:creationId xmlns:a16="http://schemas.microsoft.com/office/drawing/2014/main" id="{00000000-0008-0000-0000-00006E0E0000}"/>
            </a:ext>
          </a:extLst>
        </xdr:cNvPr>
        <xdr:cNvSpPr/>
      </xdr:nvSpPr>
      <xdr:spPr>
        <a:xfrm>
          <a:off x="8858250" y="1025842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322</xdr:row>
      <xdr:rowOff>47625</xdr:rowOff>
    </xdr:from>
    <xdr:to>
      <xdr:col>8</xdr:col>
      <xdr:colOff>3352800</xdr:colOff>
      <xdr:row>322</xdr:row>
      <xdr:rowOff>152400</xdr:rowOff>
    </xdr:to>
    <xdr:sp macro="" textlink="">
      <xdr:nvSpPr>
        <xdr:cNvPr id="3695" name="3694 Flecha izquierda">
          <a:hlinkClick xmlns:r="http://schemas.openxmlformats.org/officeDocument/2006/relationships" r:id="rId3"/>
          <a:extLst>
            <a:ext uri="{FF2B5EF4-FFF2-40B4-BE49-F238E27FC236}">
              <a16:creationId xmlns:a16="http://schemas.microsoft.com/office/drawing/2014/main" id="{00000000-0008-0000-0000-00006F0E0000}"/>
            </a:ext>
          </a:extLst>
        </xdr:cNvPr>
        <xdr:cNvSpPr/>
      </xdr:nvSpPr>
      <xdr:spPr>
        <a:xfrm>
          <a:off x="8858250" y="10521315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325</xdr:row>
      <xdr:rowOff>47625</xdr:rowOff>
    </xdr:from>
    <xdr:to>
      <xdr:col>8</xdr:col>
      <xdr:colOff>3352800</xdr:colOff>
      <xdr:row>325</xdr:row>
      <xdr:rowOff>152400</xdr:rowOff>
    </xdr:to>
    <xdr:sp macro="" textlink="">
      <xdr:nvSpPr>
        <xdr:cNvPr id="3696" name="3695 Flecha izquierda">
          <a:hlinkClick xmlns:r="http://schemas.openxmlformats.org/officeDocument/2006/relationships" r:id="rId3"/>
          <a:extLst>
            <a:ext uri="{FF2B5EF4-FFF2-40B4-BE49-F238E27FC236}">
              <a16:creationId xmlns:a16="http://schemas.microsoft.com/office/drawing/2014/main" id="{00000000-0008-0000-0000-0000700E0000}"/>
            </a:ext>
          </a:extLst>
        </xdr:cNvPr>
        <xdr:cNvSpPr/>
      </xdr:nvSpPr>
      <xdr:spPr>
        <a:xfrm>
          <a:off x="8858250" y="1062228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327</xdr:row>
      <xdr:rowOff>47625</xdr:rowOff>
    </xdr:from>
    <xdr:to>
      <xdr:col>8</xdr:col>
      <xdr:colOff>3352800</xdr:colOff>
      <xdr:row>327</xdr:row>
      <xdr:rowOff>152400</xdr:rowOff>
    </xdr:to>
    <xdr:sp macro="" textlink="">
      <xdr:nvSpPr>
        <xdr:cNvPr id="3697" name="3696 Flecha izquierda">
          <a:hlinkClick xmlns:r="http://schemas.openxmlformats.org/officeDocument/2006/relationships" r:id="rId3"/>
          <a:extLst>
            <a:ext uri="{FF2B5EF4-FFF2-40B4-BE49-F238E27FC236}">
              <a16:creationId xmlns:a16="http://schemas.microsoft.com/office/drawing/2014/main" id="{00000000-0008-0000-0000-0000710E0000}"/>
            </a:ext>
          </a:extLst>
        </xdr:cNvPr>
        <xdr:cNvSpPr/>
      </xdr:nvSpPr>
      <xdr:spPr>
        <a:xfrm>
          <a:off x="8858250" y="1069086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330</xdr:row>
      <xdr:rowOff>47625</xdr:rowOff>
    </xdr:from>
    <xdr:to>
      <xdr:col>8</xdr:col>
      <xdr:colOff>3352800</xdr:colOff>
      <xdr:row>330</xdr:row>
      <xdr:rowOff>152400</xdr:rowOff>
    </xdr:to>
    <xdr:sp macro="" textlink="">
      <xdr:nvSpPr>
        <xdr:cNvPr id="3698" name="3697 Flecha izquierda">
          <a:hlinkClick xmlns:r="http://schemas.openxmlformats.org/officeDocument/2006/relationships" r:id="rId3"/>
          <a:extLst>
            <a:ext uri="{FF2B5EF4-FFF2-40B4-BE49-F238E27FC236}">
              <a16:creationId xmlns:a16="http://schemas.microsoft.com/office/drawing/2014/main" id="{00000000-0008-0000-0000-0000720E0000}"/>
            </a:ext>
          </a:extLst>
        </xdr:cNvPr>
        <xdr:cNvSpPr/>
      </xdr:nvSpPr>
      <xdr:spPr>
        <a:xfrm>
          <a:off x="8858250" y="108242100"/>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3105150</xdr:colOff>
      <xdr:row>332</xdr:row>
      <xdr:rowOff>47625</xdr:rowOff>
    </xdr:from>
    <xdr:to>
      <xdr:col>8</xdr:col>
      <xdr:colOff>3352800</xdr:colOff>
      <xdr:row>332</xdr:row>
      <xdr:rowOff>152400</xdr:rowOff>
    </xdr:to>
    <xdr:sp macro="" textlink="">
      <xdr:nvSpPr>
        <xdr:cNvPr id="3699" name="3698 Flecha izquierda">
          <a:hlinkClick xmlns:r="http://schemas.openxmlformats.org/officeDocument/2006/relationships" r:id="rId3"/>
          <a:extLst>
            <a:ext uri="{FF2B5EF4-FFF2-40B4-BE49-F238E27FC236}">
              <a16:creationId xmlns:a16="http://schemas.microsoft.com/office/drawing/2014/main" id="{00000000-0008-0000-0000-0000730E0000}"/>
            </a:ext>
          </a:extLst>
        </xdr:cNvPr>
        <xdr:cNvSpPr/>
      </xdr:nvSpPr>
      <xdr:spPr>
        <a:xfrm>
          <a:off x="8858250" y="108765975"/>
          <a:ext cx="247650" cy="104775"/>
        </a:xfrm>
        <a:prstGeom prst="leftArrow">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xdr:rowOff>
    </xdr:from>
    <xdr:to>
      <xdr:col>7</xdr:col>
      <xdr:colOff>0</xdr:colOff>
      <xdr:row>13</xdr:row>
      <xdr:rowOff>1</xdr:rowOff>
    </xdr:to>
    <xdr:sp macro="" textlink="">
      <xdr:nvSpPr>
        <xdr:cNvPr id="13" name="12 Rectángulo redondeado">
          <a:extLst>
            <a:ext uri="{FF2B5EF4-FFF2-40B4-BE49-F238E27FC236}">
              <a16:creationId xmlns:a16="http://schemas.microsoft.com/office/drawing/2014/main" id="{00000000-0008-0000-0100-00000D000000}"/>
            </a:ext>
          </a:extLst>
        </xdr:cNvPr>
        <xdr:cNvSpPr/>
      </xdr:nvSpPr>
      <xdr:spPr>
        <a:xfrm>
          <a:off x="180975" y="209551"/>
          <a:ext cx="4572000" cy="2514600"/>
        </a:xfrm>
        <a:prstGeom prst="roundRect">
          <a:avLst>
            <a:gd name="adj" fmla="val 4979"/>
          </a:avLst>
        </a:prstGeom>
        <a:solidFill>
          <a:schemeClr val="accent3">
            <a:lumMod val="20000"/>
            <a:lumOff val="80000"/>
            <a:alpha val="30000"/>
          </a:schemeClr>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0</xdr:colOff>
      <xdr:row>1</xdr:row>
      <xdr:rowOff>0</xdr:rowOff>
    </xdr:from>
    <xdr:to>
      <xdr:col>14</xdr:col>
      <xdr:colOff>0</xdr:colOff>
      <xdr:row>13</xdr:row>
      <xdr:rowOff>0</xdr:rowOff>
    </xdr:to>
    <xdr:sp macro="" textlink="">
      <xdr:nvSpPr>
        <xdr:cNvPr id="14" name="13 Rectángulo redondeado">
          <a:extLst>
            <a:ext uri="{FF2B5EF4-FFF2-40B4-BE49-F238E27FC236}">
              <a16:creationId xmlns:a16="http://schemas.microsoft.com/office/drawing/2014/main" id="{00000000-0008-0000-0100-00000E000000}"/>
            </a:ext>
          </a:extLst>
        </xdr:cNvPr>
        <xdr:cNvSpPr/>
      </xdr:nvSpPr>
      <xdr:spPr>
        <a:xfrm>
          <a:off x="5065568" y="207818"/>
          <a:ext cx="4572000" cy="2493818"/>
        </a:xfrm>
        <a:prstGeom prst="roundRect">
          <a:avLst>
            <a:gd name="adj" fmla="val 4979"/>
          </a:avLst>
        </a:prstGeom>
        <a:solidFill>
          <a:srgbClr val="DCE6F4">
            <a:alpha val="30196"/>
          </a:srgbClr>
        </a:solid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177246</xdr:colOff>
      <xdr:row>1</xdr:row>
      <xdr:rowOff>73211</xdr:rowOff>
    </xdr:from>
    <xdr:to>
      <xdr:col>7</xdr:col>
      <xdr:colOff>19050</xdr:colOff>
      <xdr:row>10</xdr:row>
      <xdr:rowOff>187452</xdr:rowOff>
    </xdr:to>
    <xdr:grpSp>
      <xdr:nvGrpSpPr>
        <xdr:cNvPr id="15" name="14 Grupo">
          <a:extLst>
            <a:ext uri="{FF2B5EF4-FFF2-40B4-BE49-F238E27FC236}">
              <a16:creationId xmlns:a16="http://schemas.microsoft.com/office/drawing/2014/main" id="{00000000-0008-0000-0100-00000F000000}"/>
            </a:ext>
          </a:extLst>
        </xdr:cNvPr>
        <xdr:cNvGrpSpPr/>
      </xdr:nvGrpSpPr>
      <xdr:grpSpPr>
        <a:xfrm>
          <a:off x="173436" y="246393"/>
          <a:ext cx="4708213" cy="1653827"/>
          <a:chOff x="177246" y="282761"/>
          <a:chExt cx="4594779" cy="2000191"/>
        </a:xfrm>
      </xdr:grpSpPr>
      <xdr:pic>
        <xdr:nvPicPr>
          <xdr:cNvPr id="5" name="4 Imagen">
            <a:hlinkClick xmlns:r="http://schemas.openxmlformats.org/officeDocument/2006/relationships" r:id="rId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654911" y="619127"/>
            <a:ext cx="1631214" cy="1663825"/>
          </a:xfrm>
          <a:prstGeom prst="rect">
            <a:avLst/>
          </a:prstGeom>
        </xdr:spPr>
      </xdr:pic>
      <xdr:sp macro="" textlink="">
        <xdr:nvSpPr>
          <xdr:cNvPr id="6" name="5 CuadroTexto">
            <a:hlinkClick xmlns:r="http://schemas.openxmlformats.org/officeDocument/2006/relationships" r:id="rId1"/>
            <a:extLst>
              <a:ext uri="{FF2B5EF4-FFF2-40B4-BE49-F238E27FC236}">
                <a16:creationId xmlns:a16="http://schemas.microsoft.com/office/drawing/2014/main" id="{00000000-0008-0000-0100-000006000000}"/>
              </a:ext>
            </a:extLst>
          </xdr:cNvPr>
          <xdr:cNvSpPr txBox="1"/>
        </xdr:nvSpPr>
        <xdr:spPr>
          <a:xfrm>
            <a:off x="177246" y="282761"/>
            <a:ext cx="4594779" cy="403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3">
                    <a:lumMod val="50000"/>
                  </a:schemeClr>
                </a:solidFill>
                <a:latin typeface="Arial Narrow" panose="020B0606020202030204" pitchFamily="34" charset="0"/>
              </a:rPr>
              <a:t>LISTADO</a:t>
            </a:r>
            <a:r>
              <a:rPr lang="es-CO" sz="1400" b="1" baseline="0">
                <a:solidFill>
                  <a:schemeClr val="accent3">
                    <a:lumMod val="50000"/>
                  </a:schemeClr>
                </a:solidFill>
                <a:latin typeface="Arial Narrow" panose="020B0606020202030204" pitchFamily="34" charset="0"/>
              </a:rPr>
              <a:t> DE DOCUMENTOS PARA ANULACIÓN</a:t>
            </a:r>
            <a:endParaRPr lang="es-CO" sz="1400" b="1">
              <a:solidFill>
                <a:schemeClr val="accent3">
                  <a:lumMod val="50000"/>
                </a:schemeClr>
              </a:solidFill>
              <a:latin typeface="Arial Narrow" panose="020B0606020202030204" pitchFamily="34" charset="0"/>
            </a:endParaRPr>
          </a:p>
        </xdr:txBody>
      </xdr:sp>
    </xdr:grpSp>
    <xdr:clientData/>
  </xdr:twoCellAnchor>
  <xdr:twoCellAnchor>
    <xdr:from>
      <xdr:col>9</xdr:col>
      <xdr:colOff>623887</xdr:colOff>
      <xdr:row>1</xdr:row>
      <xdr:rowOff>76199</xdr:rowOff>
    </xdr:from>
    <xdr:to>
      <xdr:col>12</xdr:col>
      <xdr:colOff>138113</xdr:colOff>
      <xdr:row>8</xdr:row>
      <xdr:rowOff>86062</xdr:rowOff>
    </xdr:to>
    <xdr:grpSp>
      <xdr:nvGrpSpPr>
        <xdr:cNvPr id="2" name="Grupo 1">
          <a:hlinkClick xmlns:r="http://schemas.openxmlformats.org/officeDocument/2006/relationships" r:id="rId3"/>
          <a:extLst>
            <a:ext uri="{FF2B5EF4-FFF2-40B4-BE49-F238E27FC236}">
              <a16:creationId xmlns:a16="http://schemas.microsoft.com/office/drawing/2014/main" id="{7D901AA1-69C6-DB03-C5C0-162A59321754}"/>
            </a:ext>
          </a:extLst>
        </xdr:cNvPr>
        <xdr:cNvGrpSpPr/>
      </xdr:nvGrpSpPr>
      <xdr:grpSpPr>
        <a:xfrm>
          <a:off x="6593811" y="249381"/>
          <a:ext cx="1844560" cy="1224041"/>
          <a:chOff x="6456218" y="284017"/>
          <a:chExt cx="1800226" cy="1464590"/>
        </a:xfrm>
      </xdr:grpSpPr>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saturation sat="400000"/>
                    </a14:imgEffect>
                  </a14:imgLayer>
                </a14:imgProps>
              </a:ext>
              <a:ext uri="{28A0092B-C50C-407E-A947-70E740481C1C}">
                <a14:useLocalDpi xmlns:a14="http://schemas.microsoft.com/office/drawing/2010/main" val="0"/>
              </a:ext>
            </a:extLst>
          </a:blip>
          <a:stretch>
            <a:fillRect/>
          </a:stretch>
        </xdr:blipFill>
        <xdr:spPr>
          <a:xfrm>
            <a:off x="6832457" y="709222"/>
            <a:ext cx="1047749" cy="1039385"/>
          </a:xfrm>
          <a:prstGeom prst="rect">
            <a:avLst/>
          </a:prstGeom>
          <a:effectLst>
            <a:outerShdw blurRad="63500" sx="102000" sy="102000" algn="ctr" rotWithShape="0">
              <a:prstClr val="black">
                <a:alpha val="40000"/>
              </a:prstClr>
            </a:outerShdw>
          </a:effectLst>
        </xdr:spPr>
      </xdr:pic>
      <xdr:sp macro="" textlink="">
        <xdr:nvSpPr>
          <xdr:cNvPr id="11" name="10 CuadroTexto">
            <a:extLst>
              <a:ext uri="{FF2B5EF4-FFF2-40B4-BE49-F238E27FC236}">
                <a16:creationId xmlns:a16="http://schemas.microsoft.com/office/drawing/2014/main" id="{00000000-0008-0000-0100-00000B000000}"/>
              </a:ext>
            </a:extLst>
          </xdr:cNvPr>
          <xdr:cNvSpPr txBox="1"/>
        </xdr:nvSpPr>
        <xdr:spPr>
          <a:xfrm>
            <a:off x="6456218" y="284017"/>
            <a:ext cx="1800226" cy="40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tx2">
                    <a:lumMod val="50000"/>
                  </a:schemeClr>
                </a:solidFill>
                <a:latin typeface="Arial Narrow" panose="020B0606020202030204" pitchFamily="34" charset="0"/>
              </a:rPr>
              <a:t>EMITIR CONCEPTO</a:t>
            </a:r>
          </a:p>
        </xdr:txBody>
      </xdr:sp>
    </xdr:grpSp>
    <xdr:clientData/>
  </xdr:twoCellAnchor>
  <xdr:twoCellAnchor>
    <xdr:from>
      <xdr:col>1</xdr:col>
      <xdr:colOff>0</xdr:colOff>
      <xdr:row>14</xdr:row>
      <xdr:rowOff>0</xdr:rowOff>
    </xdr:from>
    <xdr:to>
      <xdr:col>7</xdr:col>
      <xdr:colOff>0</xdr:colOff>
      <xdr:row>26</xdr:row>
      <xdr:rowOff>0</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190500" y="2819400"/>
          <a:ext cx="4686300" cy="2095500"/>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0</xdr:colOff>
      <xdr:row>14</xdr:row>
      <xdr:rowOff>16061</xdr:rowOff>
    </xdr:from>
    <xdr:to>
      <xdr:col>7</xdr:col>
      <xdr:colOff>22779</xdr:colOff>
      <xdr:row>16</xdr:row>
      <xdr:rowOff>0</xdr:rowOff>
    </xdr:to>
    <xdr:sp macro="" textlink="">
      <xdr:nvSpPr>
        <xdr:cNvPr id="18" name="17 CuadroTexto">
          <a:extLst>
            <a:ext uri="{FF2B5EF4-FFF2-40B4-BE49-F238E27FC236}">
              <a16:creationId xmlns:a16="http://schemas.microsoft.com/office/drawing/2014/main" id="{00000000-0008-0000-0100-000012000000}"/>
            </a:ext>
          </a:extLst>
        </xdr:cNvPr>
        <xdr:cNvSpPr txBox="1"/>
      </xdr:nvSpPr>
      <xdr:spPr>
        <a:xfrm>
          <a:off x="180975" y="2949761"/>
          <a:ext cx="4594779" cy="403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2">
                  <a:lumMod val="50000"/>
                </a:schemeClr>
              </a:solidFill>
              <a:latin typeface="Arial Narrow" panose="020B0606020202030204" pitchFamily="34" charset="0"/>
            </a:rPr>
            <a:t>INGRESE A CONSULTAR</a:t>
          </a:r>
          <a:r>
            <a:rPr lang="es-CO" sz="1400" b="1" baseline="0">
              <a:solidFill>
                <a:schemeClr val="accent2">
                  <a:lumMod val="50000"/>
                </a:schemeClr>
              </a:solidFill>
              <a:latin typeface="Arial Narrow" panose="020B0606020202030204" pitchFamily="34" charset="0"/>
            </a:rPr>
            <a:t>  LOS DOCUMENTOS</a:t>
          </a:r>
          <a:endParaRPr lang="es-CO" sz="1400" b="1">
            <a:solidFill>
              <a:schemeClr val="accent2">
                <a:lumMod val="50000"/>
              </a:schemeClr>
            </a:solidFill>
            <a:latin typeface="Arial Narrow" panose="020B0606020202030204" pitchFamily="34" charset="0"/>
          </a:endParaRPr>
        </a:p>
      </xdr:txBody>
    </xdr:sp>
    <xdr:clientData/>
  </xdr:twoCellAnchor>
  <xdr:twoCellAnchor>
    <xdr:from>
      <xdr:col>8</xdr:col>
      <xdr:colOff>0</xdr:colOff>
      <xdr:row>14</xdr:row>
      <xdr:rowOff>0</xdr:rowOff>
    </xdr:from>
    <xdr:to>
      <xdr:col>14</xdr:col>
      <xdr:colOff>0</xdr:colOff>
      <xdr:row>26</xdr:row>
      <xdr:rowOff>0</xdr:rowOff>
    </xdr:to>
    <xdr:sp macro="" textlink="">
      <xdr:nvSpPr>
        <xdr:cNvPr id="19" name="18 Rectángulo redondeado">
          <a:extLst>
            <a:ext uri="{FF2B5EF4-FFF2-40B4-BE49-F238E27FC236}">
              <a16:creationId xmlns:a16="http://schemas.microsoft.com/office/drawing/2014/main" id="{00000000-0008-0000-0100-000013000000}"/>
            </a:ext>
          </a:extLst>
        </xdr:cNvPr>
        <xdr:cNvSpPr/>
      </xdr:nvSpPr>
      <xdr:spPr>
        <a:xfrm>
          <a:off x="5065568" y="2996045"/>
          <a:ext cx="4572000" cy="2493819"/>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0</xdr:colOff>
      <xdr:row>20</xdr:row>
      <xdr:rowOff>0</xdr:rowOff>
    </xdr:from>
    <xdr:to>
      <xdr:col>8</xdr:col>
      <xdr:colOff>0</xdr:colOff>
      <xdr:row>20</xdr:row>
      <xdr:rowOff>0</xdr:rowOff>
    </xdr:to>
    <xdr:cxnSp macro="">
      <xdr:nvCxnSpPr>
        <xdr:cNvPr id="36" name="35 Conector recto de flecha">
          <a:extLst>
            <a:ext uri="{FF2B5EF4-FFF2-40B4-BE49-F238E27FC236}">
              <a16:creationId xmlns:a16="http://schemas.microsoft.com/office/drawing/2014/main" id="{00000000-0008-0000-0100-000024000000}"/>
            </a:ext>
          </a:extLst>
        </xdr:cNvPr>
        <xdr:cNvCxnSpPr>
          <a:stCxn id="17" idx="3"/>
          <a:endCxn id="19" idx="1"/>
        </xdr:cNvCxnSpPr>
      </xdr:nvCxnSpPr>
      <xdr:spPr>
        <a:xfrm>
          <a:off x="4753841" y="4242955"/>
          <a:ext cx="311727"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28</xdr:row>
      <xdr:rowOff>0</xdr:rowOff>
    </xdr:from>
    <xdr:to>
      <xdr:col>7</xdr:col>
      <xdr:colOff>0</xdr:colOff>
      <xdr:row>40</xdr:row>
      <xdr:rowOff>0</xdr:rowOff>
    </xdr:to>
    <xdr:sp macro="" textlink="">
      <xdr:nvSpPr>
        <xdr:cNvPr id="28" name="27 Rectángulo redondeado">
          <a:extLst>
            <a:ext uri="{FF2B5EF4-FFF2-40B4-BE49-F238E27FC236}">
              <a16:creationId xmlns:a16="http://schemas.microsoft.com/office/drawing/2014/main" id="{00000000-0008-0000-0100-00001C000000}"/>
            </a:ext>
          </a:extLst>
        </xdr:cNvPr>
        <xdr:cNvSpPr/>
      </xdr:nvSpPr>
      <xdr:spPr>
        <a:xfrm>
          <a:off x="5065568" y="8728364"/>
          <a:ext cx="4572000" cy="2493818"/>
        </a:xfrm>
        <a:prstGeom prst="roundRect">
          <a:avLst>
            <a:gd name="adj" fmla="val 4979"/>
          </a:avLst>
        </a:prstGeom>
        <a:noFill/>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476249</xdr:colOff>
      <xdr:row>29</xdr:row>
      <xdr:rowOff>12514</xdr:rowOff>
    </xdr:from>
    <xdr:to>
      <xdr:col>5</xdr:col>
      <xdr:colOff>288938</xdr:colOff>
      <xdr:row>37</xdr:row>
      <xdr:rowOff>174438</xdr:rowOff>
    </xdr:to>
    <xdr:pic>
      <xdr:nvPicPr>
        <xdr:cNvPr id="29" name="28 Imagen">
          <a:hlinkClick xmlns:r="http://schemas.openxmlformats.org/officeDocument/2006/relationships" r:id="rId6"/>
          <a:extLst>
            <a:ext uri="{FF2B5EF4-FFF2-40B4-BE49-F238E27FC236}">
              <a16:creationId xmlns:a16="http://schemas.microsoft.com/office/drawing/2014/main" id="{00000000-0008-0000-0100-00001D000000}"/>
            </a:ext>
          </a:extLst>
        </xdr:cNvPr>
        <xdr:cNvPicPr>
          <a:picLocks noChangeAspect="1"/>
        </xdr:cNvPicPr>
      </xdr:nvPicPr>
      <xdr:blipFill rotWithShape="1">
        <a:blip xmlns:r="http://schemas.openxmlformats.org/officeDocument/2006/relationships" r:embed="rId7" cstate="print">
          <a:clrChange>
            <a:clrFrom>
              <a:srgbClr val="FFFFFF"/>
            </a:clrFrom>
            <a:clrTo>
              <a:srgbClr val="FFFFFF">
                <a:alpha val="0"/>
              </a:srgbClr>
            </a:clrTo>
          </a:clrChange>
          <a:extLst>
            <a:ext uri="{BEBA8EAE-BF5A-486C-A8C5-ECC9F3942E4B}">
              <a14:imgProps xmlns:a14="http://schemas.microsoft.com/office/drawing/2010/main">
                <a14:imgLayer r:embed="rId8">
                  <a14:imgEffect>
                    <a14:brightnessContrast contrast="-40000"/>
                  </a14:imgEffect>
                </a14:imgLayer>
              </a14:imgProps>
            </a:ext>
            <a:ext uri="{28A0092B-C50C-407E-A947-70E740481C1C}">
              <a14:useLocalDpi xmlns:a14="http://schemas.microsoft.com/office/drawing/2010/main" val="0"/>
            </a:ext>
          </a:extLst>
        </a:blip>
        <a:srcRect l="11902" t="7324" r="6921" b="21570"/>
        <a:stretch/>
      </xdr:blipFill>
      <xdr:spPr>
        <a:xfrm>
          <a:off x="6303817" y="8948696"/>
          <a:ext cx="2098689" cy="1824470"/>
        </a:xfrm>
        <a:prstGeom prst="rect">
          <a:avLst/>
        </a:prstGeom>
      </xdr:spPr>
    </xdr:pic>
    <xdr:clientData/>
  </xdr:twoCellAnchor>
  <xdr:twoCellAnchor>
    <xdr:from>
      <xdr:col>1</xdr:col>
      <xdr:colOff>0</xdr:colOff>
      <xdr:row>28</xdr:row>
      <xdr:rowOff>0</xdr:rowOff>
    </xdr:from>
    <xdr:to>
      <xdr:col>6</xdr:col>
      <xdr:colOff>663552</xdr:colOff>
      <xdr:row>29</xdr:row>
      <xdr:rowOff>191757</xdr:rowOff>
    </xdr:to>
    <xdr:sp macro="" textlink="">
      <xdr:nvSpPr>
        <xdr:cNvPr id="30" name="29 CuadroTexto">
          <a:hlinkClick xmlns:r="http://schemas.openxmlformats.org/officeDocument/2006/relationships" r:id="rId1"/>
          <a:extLst>
            <a:ext uri="{FF2B5EF4-FFF2-40B4-BE49-F238E27FC236}">
              <a16:creationId xmlns:a16="http://schemas.microsoft.com/office/drawing/2014/main" id="{00000000-0008-0000-0100-00001E000000}"/>
            </a:ext>
          </a:extLst>
        </xdr:cNvPr>
        <xdr:cNvSpPr txBox="1"/>
      </xdr:nvSpPr>
      <xdr:spPr>
        <a:xfrm>
          <a:off x="5065568" y="8728364"/>
          <a:ext cx="4594779" cy="39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accent2">
                  <a:lumMod val="50000"/>
                </a:schemeClr>
              </a:solidFill>
              <a:latin typeface="Arial Narrow" panose="020B0606020202030204" pitchFamily="34" charset="0"/>
            </a:rPr>
            <a:t>CONSULTAR</a:t>
          </a:r>
          <a:r>
            <a:rPr lang="es-CO" sz="1400" b="1" baseline="0">
              <a:solidFill>
                <a:schemeClr val="accent2">
                  <a:lumMod val="50000"/>
                </a:schemeClr>
              </a:solidFill>
              <a:latin typeface="Arial Narrow" panose="020B0606020202030204" pitchFamily="34" charset="0"/>
            </a:rPr>
            <a:t> DOCUMENTO</a:t>
          </a:r>
          <a:endParaRPr lang="es-CO" sz="1400" b="1">
            <a:solidFill>
              <a:schemeClr val="accent2">
                <a:lumMod val="50000"/>
              </a:schemeClr>
            </a:solidFill>
            <a:latin typeface="Arial Narrow" panose="020B0606020202030204" pitchFamily="34" charset="0"/>
          </a:endParaRPr>
        </a:p>
      </xdr:txBody>
    </xdr:sp>
    <xdr:clientData/>
  </xdr:twoCellAnchor>
  <xdr:twoCellAnchor>
    <xdr:from>
      <xdr:col>8</xdr:col>
      <xdr:colOff>0</xdr:colOff>
      <xdr:row>28</xdr:row>
      <xdr:rowOff>0</xdr:rowOff>
    </xdr:from>
    <xdr:to>
      <xdr:col>14</xdr:col>
      <xdr:colOff>0</xdr:colOff>
      <xdr:row>40</xdr:row>
      <xdr:rowOff>0</xdr:rowOff>
    </xdr:to>
    <xdr:sp macro="" textlink="">
      <xdr:nvSpPr>
        <xdr:cNvPr id="31" name="30 Rectángulo redondeado">
          <a:extLst>
            <a:ext uri="{FF2B5EF4-FFF2-40B4-BE49-F238E27FC236}">
              <a16:creationId xmlns:a16="http://schemas.microsoft.com/office/drawing/2014/main" id="{00000000-0008-0000-0100-00001F000000}"/>
            </a:ext>
          </a:extLst>
        </xdr:cNvPr>
        <xdr:cNvSpPr/>
      </xdr:nvSpPr>
      <xdr:spPr>
        <a:xfrm>
          <a:off x="5065568" y="5818909"/>
          <a:ext cx="4572000" cy="2493818"/>
        </a:xfrm>
        <a:prstGeom prst="roundRect">
          <a:avLst>
            <a:gd name="adj" fmla="val 4979"/>
          </a:avLst>
        </a:prstGeom>
        <a:solidFill>
          <a:schemeClr val="tx2">
            <a:lumMod val="20000"/>
            <a:lumOff val="80000"/>
          </a:schemeClr>
        </a:solid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0</xdr:colOff>
      <xdr:row>28</xdr:row>
      <xdr:rowOff>0</xdr:rowOff>
    </xdr:from>
    <xdr:to>
      <xdr:col>14</xdr:col>
      <xdr:colOff>0</xdr:colOff>
      <xdr:row>40</xdr:row>
      <xdr:rowOff>0</xdr:rowOff>
    </xdr:to>
    <xdr:sp macro="" textlink="">
      <xdr:nvSpPr>
        <xdr:cNvPr id="32" name="31 Rectángulo redondeado">
          <a:extLst>
            <a:ext uri="{FF2B5EF4-FFF2-40B4-BE49-F238E27FC236}">
              <a16:creationId xmlns:a16="http://schemas.microsoft.com/office/drawing/2014/main" id="{00000000-0008-0000-0100-000020000000}"/>
            </a:ext>
          </a:extLst>
        </xdr:cNvPr>
        <xdr:cNvSpPr/>
      </xdr:nvSpPr>
      <xdr:spPr>
        <a:xfrm>
          <a:off x="5065568" y="8728364"/>
          <a:ext cx="4572000" cy="2493818"/>
        </a:xfrm>
        <a:prstGeom prst="roundRect">
          <a:avLst>
            <a:gd name="adj" fmla="val 4979"/>
          </a:avLst>
        </a:prstGeom>
        <a:noFill/>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2000" b="0">
              <a:solidFill>
                <a:schemeClr val="accent1">
                  <a:lumMod val="50000"/>
                </a:schemeClr>
              </a:solidFill>
              <a:latin typeface="Arial Narrow" panose="020B0606020202030204" pitchFamily="34" charset="0"/>
            </a:rPr>
            <a:t>¡GRACIAS POR SU PARTICIPACIÓN!</a:t>
          </a:r>
          <a:endParaRPr lang="es-CO" sz="1050" b="0">
            <a:solidFill>
              <a:schemeClr val="accent1">
                <a:lumMod val="50000"/>
              </a:schemeClr>
            </a:solidFill>
            <a:latin typeface="Arial Narrow" panose="020B0606020202030204" pitchFamily="34" charset="0"/>
          </a:endParaRPr>
        </a:p>
        <a:p>
          <a:pPr algn="ctr"/>
          <a:endParaRPr lang="es-CO" sz="1100" b="1">
            <a:solidFill>
              <a:schemeClr val="accent1">
                <a:lumMod val="50000"/>
              </a:schemeClr>
            </a:solidFill>
            <a:latin typeface="Arial Narrow" panose="020B0606020202030204" pitchFamily="34" charset="0"/>
          </a:endParaRPr>
        </a:p>
        <a:p>
          <a:pPr algn="ctr"/>
          <a:endParaRPr lang="es-CO" sz="1100" b="1">
            <a:solidFill>
              <a:schemeClr val="accent1">
                <a:lumMod val="50000"/>
              </a:schemeClr>
            </a:solidFill>
            <a:latin typeface="Arial Narrow" panose="020B0606020202030204" pitchFamily="34" charset="0"/>
          </a:endParaRPr>
        </a:p>
        <a:p>
          <a:pPr algn="ctr"/>
          <a:r>
            <a:rPr lang="es-CO" sz="1100" b="0">
              <a:solidFill>
                <a:schemeClr val="accent1">
                  <a:lumMod val="50000"/>
                </a:schemeClr>
              </a:solidFill>
              <a:latin typeface="Arial Narrow" panose="020B0606020202030204" pitchFamily="34" charset="0"/>
            </a:rPr>
            <a:t>Para ICONTEC es muy importante</a:t>
          </a:r>
          <a:r>
            <a:rPr lang="es-CO" sz="1100" b="0" baseline="0">
              <a:solidFill>
                <a:schemeClr val="accent1">
                  <a:lumMod val="50000"/>
                </a:schemeClr>
              </a:solidFill>
              <a:latin typeface="Arial Narrow" panose="020B0606020202030204" pitchFamily="34" charset="0"/>
            </a:rPr>
            <a:t> su participación en  este proceso de revisión sistemática de documentos normativos. </a:t>
          </a:r>
        </a:p>
        <a:p>
          <a:pPr algn="ctr"/>
          <a:r>
            <a:rPr lang="es-CO" sz="1100" b="0" baseline="0">
              <a:solidFill>
                <a:schemeClr val="accent1">
                  <a:lumMod val="50000"/>
                </a:schemeClr>
              </a:solidFill>
              <a:latin typeface="Arial Narrow" panose="020B0606020202030204" pitchFamily="34" charset="0"/>
            </a:rPr>
            <a:t>Una vez diligenciado este archivo, </a:t>
          </a:r>
          <a:r>
            <a:rPr lang="es-CO" sz="1100" b="0" baseline="0">
              <a:solidFill>
                <a:schemeClr val="accent1">
                  <a:lumMod val="50000"/>
                </a:schemeClr>
              </a:solidFill>
              <a:effectLst/>
              <a:latin typeface="+mn-lt"/>
              <a:ea typeface="+mn-ea"/>
              <a:cs typeface="+mn-cs"/>
            </a:rPr>
            <a:t>por favor </a:t>
          </a:r>
          <a:r>
            <a:rPr lang="es-CO" sz="1100" b="0" baseline="0">
              <a:solidFill>
                <a:schemeClr val="accent1">
                  <a:lumMod val="50000"/>
                </a:schemeClr>
              </a:solidFill>
              <a:latin typeface="Arial Narrow" panose="020B0606020202030204" pitchFamily="34" charset="0"/>
            </a:rPr>
            <a:t>guardelo y envielo al correo revisionsistematica@icontec.org</a:t>
          </a:r>
          <a:endParaRPr lang="es-CO" sz="1100" b="0">
            <a:solidFill>
              <a:schemeClr val="accent1">
                <a:lumMod val="50000"/>
              </a:schemeClr>
            </a:solidFill>
            <a:latin typeface="Arial Narrow" panose="020B0606020202030204" pitchFamily="34" charset="0"/>
          </a:endParaRPr>
        </a:p>
      </xdr:txBody>
    </xdr:sp>
    <xdr:clientData/>
  </xdr:twoCellAnchor>
  <xdr:twoCellAnchor>
    <xdr:from>
      <xdr:col>8</xdr:col>
      <xdr:colOff>43294</xdr:colOff>
      <xdr:row>14</xdr:row>
      <xdr:rowOff>69272</xdr:rowOff>
    </xdr:from>
    <xdr:to>
      <xdr:col>13</xdr:col>
      <xdr:colOff>727363</xdr:colOff>
      <xdr:row>18</xdr:row>
      <xdr:rowOff>17318</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5108862" y="2978727"/>
          <a:ext cx="4494069" cy="779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latin typeface="Arial Narrow" panose="020B0606020202030204" pitchFamily="34" charset="0"/>
            </a:rPr>
            <a:t>En la nueva página de clic en el botón </a:t>
          </a:r>
          <a:r>
            <a:rPr lang="es-CO" sz="1100" b="1">
              <a:solidFill>
                <a:srgbClr val="0070C0"/>
              </a:solidFill>
              <a:latin typeface="Arial Narrow" panose="020B0606020202030204" pitchFamily="34" charset="0"/>
            </a:rPr>
            <a:t>exhibir todas las normas de la colección</a:t>
          </a:r>
          <a:r>
            <a:rPr lang="es-CO" sz="1100">
              <a:latin typeface="Arial Narrow" panose="020B0606020202030204" pitchFamily="34" charset="0"/>
            </a:rPr>
            <a:t>, encontrará el listado de los documentos puestos a consideración para anular. Para consultar el documento de su interes de clic en el título o el número, se mostrará el resumen del documento, de clic en el botón </a:t>
          </a:r>
          <a:r>
            <a:rPr lang="es-CO" sz="1100" b="1">
              <a:solidFill>
                <a:srgbClr val="0070C0"/>
              </a:solidFill>
              <a:latin typeface="Arial Narrow" panose="020B0606020202030204" pitchFamily="34" charset="0"/>
            </a:rPr>
            <a:t>Visualizar esta norma</a:t>
          </a:r>
        </a:p>
      </xdr:txBody>
    </xdr:sp>
    <xdr:clientData/>
  </xdr:twoCellAnchor>
  <xdr:twoCellAnchor editAs="oneCell">
    <xdr:from>
      <xdr:col>8</xdr:col>
      <xdr:colOff>619126</xdr:colOff>
      <xdr:row>18</xdr:row>
      <xdr:rowOff>0</xdr:rowOff>
    </xdr:from>
    <xdr:to>
      <xdr:col>13</xdr:col>
      <xdr:colOff>142875</xdr:colOff>
      <xdr:row>25</xdr:row>
      <xdr:rowOff>94611</xdr:rowOff>
    </xdr:to>
    <xdr:pic>
      <xdr:nvPicPr>
        <xdr:cNvPr id="8" name="Imagen 7">
          <a:extLst>
            <a:ext uri="{FF2B5EF4-FFF2-40B4-BE49-F238E27FC236}">
              <a16:creationId xmlns:a16="http://schemas.microsoft.com/office/drawing/2014/main" id="{5B8AA24D-C177-4BBC-BFD8-EA7F9200BEEE}"/>
            </a:ext>
          </a:extLst>
        </xdr:cNvPr>
        <xdr:cNvPicPr>
          <a:picLocks noChangeAspect="1"/>
        </xdr:cNvPicPr>
      </xdr:nvPicPr>
      <xdr:blipFill rotWithShape="1">
        <a:blip xmlns:r="http://schemas.openxmlformats.org/officeDocument/2006/relationships" r:embed="rId9"/>
        <a:srcRect r="1199"/>
        <a:stretch/>
      </xdr:blipFill>
      <xdr:spPr>
        <a:xfrm>
          <a:off x="5684694" y="3827318"/>
          <a:ext cx="3333749" cy="1549338"/>
        </a:xfrm>
        <a:prstGeom prst="rect">
          <a:avLst/>
        </a:prstGeom>
        <a:effectLst>
          <a:outerShdw blurRad="63500" sx="102000" sy="102000" algn="ctr" rotWithShape="0">
            <a:prstClr val="black">
              <a:alpha val="40000"/>
            </a:prstClr>
          </a:outerShdw>
        </a:effectLst>
      </xdr:spPr>
    </xdr:pic>
    <xdr:clientData/>
  </xdr:twoCellAnchor>
  <xdr:twoCellAnchor>
    <xdr:from>
      <xdr:col>4</xdr:col>
      <xdr:colOff>0</xdr:colOff>
      <xdr:row>26</xdr:row>
      <xdr:rowOff>0</xdr:rowOff>
    </xdr:from>
    <xdr:to>
      <xdr:col>11</xdr:col>
      <xdr:colOff>0</xdr:colOff>
      <xdr:row>27</xdr:row>
      <xdr:rowOff>209549</xdr:rowOff>
    </xdr:to>
    <xdr:cxnSp macro="">
      <xdr:nvCxnSpPr>
        <xdr:cNvPr id="24" name="23 Conector angular">
          <a:extLst>
            <a:ext uri="{FF2B5EF4-FFF2-40B4-BE49-F238E27FC236}">
              <a16:creationId xmlns:a16="http://schemas.microsoft.com/office/drawing/2014/main" id="{000DCCB0-C5FD-4370-A904-EEBFD76B5F71}"/>
            </a:ext>
          </a:extLst>
        </xdr:cNvPr>
        <xdr:cNvCxnSpPr>
          <a:cxnSpLocks/>
        </xdr:cNvCxnSpPr>
      </xdr:nvCxnSpPr>
      <xdr:spPr>
        <a:xfrm rot="5400000">
          <a:off x="4700588" y="3557587"/>
          <a:ext cx="419099" cy="4886325"/>
        </a:xfrm>
        <a:prstGeom prst="bentConnector3">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1</xdr:col>
      <xdr:colOff>135217</xdr:colOff>
      <xdr:row>18</xdr:row>
      <xdr:rowOff>87631</xdr:rowOff>
    </xdr:from>
    <xdr:to>
      <xdr:col>3</xdr:col>
      <xdr:colOff>773430</xdr:colOff>
      <xdr:row>25</xdr:row>
      <xdr:rowOff>0</xdr:rowOff>
    </xdr:to>
    <xdr:pic>
      <xdr:nvPicPr>
        <xdr:cNvPr id="9" name="Imagen 8">
          <a:extLst>
            <a:ext uri="{FF2B5EF4-FFF2-40B4-BE49-F238E27FC236}">
              <a16:creationId xmlns:a16="http://schemas.microsoft.com/office/drawing/2014/main" id="{ACD91558-CFFA-7DCC-43FD-52C1A0B9278B}"/>
            </a:ext>
          </a:extLst>
        </xdr:cNvPr>
        <xdr:cNvPicPr>
          <a:picLocks noChangeAspect="1"/>
        </xdr:cNvPicPr>
      </xdr:nvPicPr>
      <xdr:blipFill>
        <a:blip xmlns:r="http://schemas.openxmlformats.org/officeDocument/2006/relationships" r:embed="rId10"/>
        <a:stretch>
          <a:fillRect/>
        </a:stretch>
      </xdr:blipFill>
      <xdr:spPr>
        <a:xfrm>
          <a:off x="325717" y="3630931"/>
          <a:ext cx="2200313" cy="1112519"/>
        </a:xfrm>
        <a:prstGeom prst="rect">
          <a:avLst/>
        </a:prstGeom>
        <a:effectLst>
          <a:outerShdw blurRad="63500" sx="102000" sy="102000" algn="ctr"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10</xdr:col>
      <xdr:colOff>0</xdr:colOff>
      <xdr:row>5</xdr:row>
      <xdr:rowOff>0</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114300" y="95250"/>
          <a:ext cx="5638800" cy="1095375"/>
        </a:xfrm>
        <a:prstGeom prst="roundRect">
          <a:avLst>
            <a:gd name="adj" fmla="val 7194"/>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114299</xdr:colOff>
      <xdr:row>1</xdr:row>
      <xdr:rowOff>0</xdr:rowOff>
    </xdr:from>
    <xdr:to>
      <xdr:col>11</xdr:col>
      <xdr:colOff>114299</xdr:colOff>
      <xdr:row>5</xdr:row>
      <xdr:rowOff>0</xdr:rowOff>
    </xdr:to>
    <xdr:sp macro="" textlink="">
      <xdr:nvSpPr>
        <xdr:cNvPr id="3" name="AutoShape 3">
          <a:extLst>
            <a:ext uri="{FF2B5EF4-FFF2-40B4-BE49-F238E27FC236}">
              <a16:creationId xmlns:a16="http://schemas.microsoft.com/office/drawing/2014/main" id="{00000000-0008-0000-0200-000003000000}"/>
            </a:ext>
          </a:extLst>
        </xdr:cNvPr>
        <xdr:cNvSpPr>
          <a:spLocks noChangeArrowheads="1"/>
        </xdr:cNvSpPr>
      </xdr:nvSpPr>
      <xdr:spPr bwMode="auto">
        <a:xfrm>
          <a:off x="5753099" y="95250"/>
          <a:ext cx="3495675" cy="1095375"/>
        </a:xfrm>
        <a:prstGeom prst="roundRect">
          <a:avLst>
            <a:gd name="adj" fmla="val 824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es-CO"/>
        </a:p>
      </xdr:txBody>
    </xdr:sp>
    <xdr:clientData/>
  </xdr:twoCellAnchor>
  <xdr:twoCellAnchor>
    <xdr:from>
      <xdr:col>3</xdr:col>
      <xdr:colOff>0</xdr:colOff>
      <xdr:row>6</xdr:row>
      <xdr:rowOff>0</xdr:rowOff>
    </xdr:from>
    <xdr:to>
      <xdr:col>12</xdr:col>
      <xdr:colOff>0</xdr:colOff>
      <xdr:row>7</xdr:row>
      <xdr:rowOff>0</xdr:rowOff>
    </xdr:to>
    <xdr:sp macro="" textlink="">
      <xdr:nvSpPr>
        <xdr:cNvPr id="4" name="AutoShape 4">
          <a:extLst>
            <a:ext uri="{FF2B5EF4-FFF2-40B4-BE49-F238E27FC236}">
              <a16:creationId xmlns:a16="http://schemas.microsoft.com/office/drawing/2014/main" id="{00000000-0008-0000-0200-000004000000}"/>
            </a:ext>
          </a:extLst>
        </xdr:cNvPr>
        <xdr:cNvSpPr>
          <a:spLocks noChangeArrowheads="1"/>
        </xdr:cNvSpPr>
      </xdr:nvSpPr>
      <xdr:spPr bwMode="auto">
        <a:xfrm>
          <a:off x="114300" y="1562100"/>
          <a:ext cx="7200900" cy="190500"/>
        </a:xfrm>
        <a:prstGeom prst="roundRect">
          <a:avLst>
            <a:gd name="adj" fmla="val 16667"/>
          </a:avLst>
        </a:prstGeom>
        <a:solidFill>
          <a:srgbClr val="4081D0"/>
        </a:solidFill>
        <a:ln w="3175">
          <a:noFill/>
          <a:round/>
          <a:headEnd/>
          <a:tailEnd/>
        </a:ln>
      </xdr:spPr>
      <xdr:txBody>
        <a:bodyPr vertOverflow="clip" wrap="square" lIns="27432" tIns="27432" rIns="0" bIns="0" anchor="ctr" upright="1"/>
        <a:lstStyle/>
        <a:p>
          <a:pPr algn="l" rtl="0">
            <a:defRPr sz="1000"/>
          </a:pPr>
          <a:r>
            <a:rPr lang="es-CO" sz="1100" b="0" i="0" strike="noStrike">
              <a:solidFill>
                <a:schemeClr val="bg1"/>
              </a:solidFill>
              <a:latin typeface="Arial Black" panose="020B0A04020102020204" pitchFamily="34" charset="0"/>
            </a:rPr>
            <a:t>1. DATOS GENERALES</a:t>
          </a:r>
        </a:p>
        <a:p>
          <a:pPr algn="l" rtl="0">
            <a:defRPr sz="1000"/>
          </a:pPr>
          <a:r>
            <a:rPr lang="es-CO" sz="1100" b="0" i="0" strike="noStrike">
              <a:solidFill>
                <a:schemeClr val="bg1"/>
              </a:solidFill>
              <a:latin typeface="Arial Black" panose="020B0A04020102020204" pitchFamily="34" charset="0"/>
            </a:rPr>
            <a:t>DATOS GENERALES</a:t>
          </a:r>
        </a:p>
      </xdr:txBody>
    </xdr:sp>
    <xdr:clientData/>
  </xdr:twoCellAnchor>
  <xdr:twoCellAnchor>
    <xdr:from>
      <xdr:col>4</xdr:col>
      <xdr:colOff>0</xdr:colOff>
      <xdr:row>8</xdr:row>
      <xdr:rowOff>9525</xdr:rowOff>
    </xdr:from>
    <xdr:to>
      <xdr:col>11</xdr:col>
      <xdr:colOff>0</xdr:colOff>
      <xdr:row>9</xdr:row>
      <xdr:rowOff>0</xdr:rowOff>
    </xdr:to>
    <xdr:sp macro="" textlink="">
      <xdr:nvSpPr>
        <xdr:cNvPr id="5" name="AutoShape 78">
          <a:extLst>
            <a:ext uri="{FF2B5EF4-FFF2-40B4-BE49-F238E27FC236}">
              <a16:creationId xmlns:a16="http://schemas.microsoft.com/office/drawing/2014/main" id="{00000000-0008-0000-0200-000005000000}"/>
            </a:ext>
          </a:extLst>
        </xdr:cNvPr>
        <xdr:cNvSpPr>
          <a:spLocks noChangeArrowheads="1"/>
        </xdr:cNvSpPr>
      </xdr:nvSpPr>
      <xdr:spPr bwMode="auto">
        <a:xfrm>
          <a:off x="962025" y="1533525"/>
          <a:ext cx="6238875" cy="23812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0</xdr:rowOff>
    </xdr:from>
    <xdr:to>
      <xdr:col>11</xdr:col>
      <xdr:colOff>0</xdr:colOff>
      <xdr:row>11</xdr:row>
      <xdr:rowOff>0</xdr:rowOff>
    </xdr:to>
    <xdr:sp macro="" textlink="">
      <xdr:nvSpPr>
        <xdr:cNvPr id="6" name="AutoShape 79">
          <a:extLst>
            <a:ext uri="{FF2B5EF4-FFF2-40B4-BE49-F238E27FC236}">
              <a16:creationId xmlns:a16="http://schemas.microsoft.com/office/drawing/2014/main" id="{00000000-0008-0000-0200-000006000000}"/>
            </a:ext>
          </a:extLst>
        </xdr:cNvPr>
        <xdr:cNvSpPr>
          <a:spLocks noChangeArrowheads="1"/>
        </xdr:cNvSpPr>
      </xdr:nvSpPr>
      <xdr:spPr bwMode="auto">
        <a:xfrm>
          <a:off x="962025" y="1819275"/>
          <a:ext cx="6238875"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12</xdr:row>
      <xdr:rowOff>0</xdr:rowOff>
    </xdr:from>
    <xdr:to>
      <xdr:col>11</xdr:col>
      <xdr:colOff>0</xdr:colOff>
      <xdr:row>13</xdr:row>
      <xdr:rowOff>0</xdr:rowOff>
    </xdr:to>
    <xdr:sp macro="" textlink="">
      <xdr:nvSpPr>
        <xdr:cNvPr id="7" name="AutoShape 81">
          <a:extLst>
            <a:ext uri="{FF2B5EF4-FFF2-40B4-BE49-F238E27FC236}">
              <a16:creationId xmlns:a16="http://schemas.microsoft.com/office/drawing/2014/main" id="{00000000-0008-0000-0200-000007000000}"/>
            </a:ext>
          </a:extLst>
        </xdr:cNvPr>
        <xdr:cNvSpPr>
          <a:spLocks noChangeArrowheads="1"/>
        </xdr:cNvSpPr>
      </xdr:nvSpPr>
      <xdr:spPr bwMode="auto">
        <a:xfrm>
          <a:off x="2209800" y="2114550"/>
          <a:ext cx="4991100" cy="247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xdr:colOff>
      <xdr:row>14</xdr:row>
      <xdr:rowOff>0</xdr:rowOff>
    </xdr:from>
    <xdr:to>
      <xdr:col>10</xdr:col>
      <xdr:colOff>1</xdr:colOff>
      <xdr:row>17</xdr:row>
      <xdr:rowOff>0</xdr:rowOff>
    </xdr:to>
    <xdr:sp macro="" textlink="">
      <xdr:nvSpPr>
        <xdr:cNvPr id="9" name="AutoShape 58">
          <a:extLst>
            <a:ext uri="{FF2B5EF4-FFF2-40B4-BE49-F238E27FC236}">
              <a16:creationId xmlns:a16="http://schemas.microsoft.com/office/drawing/2014/main" id="{00000000-0008-0000-0200-000009000000}"/>
            </a:ext>
          </a:extLst>
        </xdr:cNvPr>
        <xdr:cNvSpPr>
          <a:spLocks noChangeArrowheads="1"/>
        </xdr:cNvSpPr>
      </xdr:nvSpPr>
      <xdr:spPr bwMode="auto">
        <a:xfrm>
          <a:off x="114301" y="2590800"/>
          <a:ext cx="5638800" cy="628650"/>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533400</xdr:colOff>
      <xdr:row>15</xdr:row>
      <xdr:rowOff>15875</xdr:rowOff>
    </xdr:from>
    <xdr:to>
      <xdr:col>4</xdr:col>
      <xdr:colOff>853440</xdr:colOff>
      <xdr:row>16</xdr:row>
      <xdr:rowOff>38100</xdr:rowOff>
    </xdr:to>
    <xdr:grpSp>
      <xdr:nvGrpSpPr>
        <xdr:cNvPr id="10" name="559 Grupo">
          <a:extLst>
            <a:ext uri="{FF2B5EF4-FFF2-40B4-BE49-F238E27FC236}">
              <a16:creationId xmlns:a16="http://schemas.microsoft.com/office/drawing/2014/main" id="{00000000-0008-0000-0200-00000A000000}"/>
            </a:ext>
          </a:extLst>
        </xdr:cNvPr>
        <xdr:cNvGrpSpPr>
          <a:grpSpLocks/>
        </xdr:cNvGrpSpPr>
      </xdr:nvGrpSpPr>
      <xdr:grpSpPr bwMode="auto">
        <a:xfrm>
          <a:off x="657225" y="2320925"/>
          <a:ext cx="1196340" cy="203200"/>
          <a:chOff x="5057775" y="4003947"/>
          <a:chExt cx="889977" cy="276224"/>
        </a:xfrm>
      </xdr:grpSpPr>
      <xdr:sp macro="" textlink="">
        <xdr:nvSpPr>
          <xdr:cNvPr id="11" name="Oval 156">
            <a:extLst>
              <a:ext uri="{FF2B5EF4-FFF2-40B4-BE49-F238E27FC236}">
                <a16:creationId xmlns:a16="http://schemas.microsoft.com/office/drawing/2014/main" id="{00000000-0008-0000-0200-00000B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11 CuadroTexto">
            <a:extLst>
              <a:ext uri="{FF2B5EF4-FFF2-40B4-BE49-F238E27FC236}">
                <a16:creationId xmlns:a16="http://schemas.microsoft.com/office/drawing/2014/main" id="{00000000-0008-0000-0200-00000C000000}"/>
              </a:ext>
            </a:extLst>
          </xdr:cNvPr>
          <xdr:cNvSpPr txBox="1"/>
        </xdr:nvSpPr>
        <xdr:spPr bwMode="auto">
          <a:xfrm>
            <a:off x="5072365" y="4003947"/>
            <a:ext cx="875387"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A</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De</a:t>
            </a:r>
            <a:r>
              <a:rPr lang="es-CO" sz="900" baseline="0">
                <a:solidFill>
                  <a:sysClr val="windowText" lastClr="000000"/>
                </a:solidFill>
                <a:latin typeface="Arial" panose="020B0604020202020204" pitchFamily="34" charset="0"/>
                <a:cs typeface="Arial" panose="020B0604020202020204" pitchFamily="34" charset="0"/>
              </a:rPr>
              <a:t> acuerdo </a:t>
            </a:r>
            <a:endParaRPr lang="es-CO"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editAs="absolute">
    <xdr:from>
      <xdr:col>5</xdr:col>
      <xdr:colOff>131442</xdr:colOff>
      <xdr:row>15</xdr:row>
      <xdr:rowOff>19685</xdr:rowOff>
    </xdr:from>
    <xdr:to>
      <xdr:col>5</xdr:col>
      <xdr:colOff>1508759</xdr:colOff>
      <xdr:row>16</xdr:row>
      <xdr:rowOff>38100</xdr:rowOff>
    </xdr:to>
    <xdr:grpSp>
      <xdr:nvGrpSpPr>
        <xdr:cNvPr id="13" name="562 Grupo">
          <a:extLst>
            <a:ext uri="{FF2B5EF4-FFF2-40B4-BE49-F238E27FC236}">
              <a16:creationId xmlns:a16="http://schemas.microsoft.com/office/drawing/2014/main" id="{00000000-0008-0000-0200-00000D000000}"/>
            </a:ext>
          </a:extLst>
        </xdr:cNvPr>
        <xdr:cNvGrpSpPr>
          <a:grpSpLocks/>
        </xdr:cNvGrpSpPr>
      </xdr:nvGrpSpPr>
      <xdr:grpSpPr bwMode="auto">
        <a:xfrm>
          <a:off x="2417442" y="2324735"/>
          <a:ext cx="1377317" cy="199390"/>
          <a:chOff x="5057775" y="4003947"/>
          <a:chExt cx="1150076" cy="276224"/>
        </a:xfrm>
      </xdr:grpSpPr>
      <xdr:sp macro="" textlink="">
        <xdr:nvSpPr>
          <xdr:cNvPr id="14" name="Oval 156">
            <a:extLst>
              <a:ext uri="{FF2B5EF4-FFF2-40B4-BE49-F238E27FC236}">
                <a16:creationId xmlns:a16="http://schemas.microsoft.com/office/drawing/2014/main" id="{00000000-0008-0000-0200-00000E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14 CuadroTexto">
            <a:extLst>
              <a:ext uri="{FF2B5EF4-FFF2-40B4-BE49-F238E27FC236}">
                <a16:creationId xmlns:a16="http://schemas.microsoft.com/office/drawing/2014/main" id="{00000000-0008-0000-0200-00000F000000}"/>
              </a:ext>
            </a:extLst>
          </xdr:cNvPr>
          <xdr:cNvSpPr txBox="1"/>
        </xdr:nvSpPr>
        <xdr:spPr bwMode="auto">
          <a:xfrm>
            <a:off x="5073622" y="4003947"/>
            <a:ext cx="1134229"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rPr>
              <a:t>D</a:t>
            </a:r>
            <a:r>
              <a:rPr lang="es-CO" sz="1000">
                <a:solidFill>
                  <a:schemeClr val="bg1">
                    <a:lumMod val="65000"/>
                  </a:schemeClr>
                </a:solidFill>
              </a:rPr>
              <a:t>      </a:t>
            </a:r>
            <a:r>
              <a:rPr lang="es-CO" sz="900">
                <a:solidFill>
                  <a:sysClr val="windowText" lastClr="000000"/>
                </a:solidFill>
                <a:latin typeface="Arial" panose="020B0604020202020204" pitchFamily="34" charset="0"/>
                <a:cs typeface="Arial" panose="020B0604020202020204" pitchFamily="34" charset="0"/>
              </a:rPr>
              <a:t>En desacuerdo</a:t>
            </a:r>
          </a:p>
        </xdr:txBody>
      </xdr:sp>
    </xdr:grpSp>
    <xdr:clientData/>
  </xdr:twoCellAnchor>
  <xdr:twoCellAnchor editAs="absolute">
    <xdr:from>
      <xdr:col>6</xdr:col>
      <xdr:colOff>38100</xdr:colOff>
      <xdr:row>15</xdr:row>
      <xdr:rowOff>19050</xdr:rowOff>
    </xdr:from>
    <xdr:to>
      <xdr:col>10</xdr:col>
      <xdr:colOff>57150</xdr:colOff>
      <xdr:row>17</xdr:row>
      <xdr:rowOff>0</xdr:rowOff>
    </xdr:to>
    <xdr:grpSp>
      <xdr:nvGrpSpPr>
        <xdr:cNvPr id="16" name="565 Grupo">
          <a:extLst>
            <a:ext uri="{FF2B5EF4-FFF2-40B4-BE49-F238E27FC236}">
              <a16:creationId xmlns:a16="http://schemas.microsoft.com/office/drawing/2014/main" id="{00000000-0008-0000-0200-000010000000}"/>
            </a:ext>
          </a:extLst>
        </xdr:cNvPr>
        <xdr:cNvGrpSpPr>
          <a:grpSpLocks/>
        </xdr:cNvGrpSpPr>
      </xdr:nvGrpSpPr>
      <xdr:grpSpPr bwMode="auto">
        <a:xfrm>
          <a:off x="4438650" y="2324100"/>
          <a:ext cx="1114425" cy="209550"/>
          <a:chOff x="5036713" y="4016503"/>
          <a:chExt cx="879255" cy="276224"/>
        </a:xfrm>
      </xdr:grpSpPr>
      <xdr:sp macro="" textlink="">
        <xdr:nvSpPr>
          <xdr:cNvPr id="17" name="Oval 156">
            <a:extLst>
              <a:ext uri="{FF2B5EF4-FFF2-40B4-BE49-F238E27FC236}">
                <a16:creationId xmlns:a16="http://schemas.microsoft.com/office/drawing/2014/main" id="{00000000-0008-0000-0200-000011000000}"/>
              </a:ext>
            </a:extLst>
          </xdr:cNvPr>
          <xdr:cNvSpPr>
            <a:spLocks noChangeArrowheads="1"/>
          </xdr:cNvSpPr>
        </xdr:nvSpPr>
        <xdr:spPr bwMode="auto">
          <a:xfrm>
            <a:off x="5057775" y="4067176"/>
            <a:ext cx="247650" cy="190499"/>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17 CuadroTexto">
            <a:extLst>
              <a:ext uri="{FF2B5EF4-FFF2-40B4-BE49-F238E27FC236}">
                <a16:creationId xmlns:a16="http://schemas.microsoft.com/office/drawing/2014/main" id="{00000000-0008-0000-0200-000012000000}"/>
              </a:ext>
            </a:extLst>
          </xdr:cNvPr>
          <xdr:cNvSpPr txBox="1"/>
        </xdr:nvSpPr>
        <xdr:spPr bwMode="auto">
          <a:xfrm>
            <a:off x="5036713" y="4016503"/>
            <a:ext cx="87925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1000">
                <a:solidFill>
                  <a:sysClr val="windowText" lastClr="000000"/>
                </a:solidFill>
                <a:latin typeface="Arial Narrow" panose="020B0606020202030204" pitchFamily="34" charset="0"/>
              </a:rPr>
              <a:t> AB</a:t>
            </a:r>
            <a:r>
              <a:rPr lang="es-CO" sz="1000">
                <a:solidFill>
                  <a:schemeClr val="bg1">
                    <a:lumMod val="65000"/>
                  </a:schemeClr>
                </a:solidFill>
                <a:latin typeface="Arial Narrow" panose="020B0606020202030204" pitchFamily="34" charset="0"/>
              </a:rPr>
              <a:t>     </a:t>
            </a:r>
            <a:r>
              <a:rPr lang="es-CO" sz="900">
                <a:solidFill>
                  <a:sysClr val="windowText" lastClr="000000"/>
                </a:solidFill>
                <a:latin typeface="Arial Narrow" panose="020B0606020202030204" pitchFamily="34" charset="0"/>
                <a:cs typeface="Arial" panose="020B0604020202020204" pitchFamily="34" charset="0"/>
              </a:rPr>
              <a:t>Abstención</a:t>
            </a:r>
          </a:p>
        </xdr:txBody>
      </xdr:sp>
    </xdr:grpSp>
    <xdr:clientData/>
  </xdr:twoCellAnchor>
  <xdr:twoCellAnchor editAs="oneCell">
    <xdr:from>
      <xdr:col>6</xdr:col>
      <xdr:colOff>19050</xdr:colOff>
      <xdr:row>17</xdr:row>
      <xdr:rowOff>152400</xdr:rowOff>
    </xdr:from>
    <xdr:to>
      <xdr:col>7</xdr:col>
      <xdr:colOff>130288</xdr:colOff>
      <xdr:row>20</xdr:row>
      <xdr:rowOff>0</xdr:rowOff>
    </xdr:to>
    <xdr:grpSp>
      <xdr:nvGrpSpPr>
        <xdr:cNvPr id="94" name="255 Grupo">
          <a:extLst>
            <a:ext uri="{FF2B5EF4-FFF2-40B4-BE49-F238E27FC236}">
              <a16:creationId xmlns:a16="http://schemas.microsoft.com/office/drawing/2014/main" id="{00000000-0008-0000-0200-00005E000000}"/>
            </a:ext>
          </a:extLst>
        </xdr:cNvPr>
        <xdr:cNvGrpSpPr>
          <a:grpSpLocks/>
        </xdr:cNvGrpSpPr>
      </xdr:nvGrpSpPr>
      <xdr:grpSpPr bwMode="auto">
        <a:xfrm>
          <a:off x="4415790" y="2657475"/>
          <a:ext cx="438898" cy="247650"/>
          <a:chOff x="5021310" y="4038601"/>
          <a:chExt cx="382872" cy="276224"/>
        </a:xfrm>
        <a:noFill/>
      </xdr:grpSpPr>
      <xdr:sp macro="" textlink="">
        <xdr:nvSpPr>
          <xdr:cNvPr id="95" name="Oval 156">
            <a:extLst>
              <a:ext uri="{FF2B5EF4-FFF2-40B4-BE49-F238E27FC236}">
                <a16:creationId xmlns:a16="http://schemas.microsoft.com/office/drawing/2014/main" id="{00000000-0008-0000-0200-00005F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96" name="95 CuadroTexto">
            <a:extLst>
              <a:ext uri="{FF2B5EF4-FFF2-40B4-BE49-F238E27FC236}">
                <a16:creationId xmlns:a16="http://schemas.microsoft.com/office/drawing/2014/main" id="{00000000-0008-0000-0200-000060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A</a:t>
            </a:r>
            <a:endParaRPr lang="es-CO" sz="800" b="1">
              <a:solidFill>
                <a:schemeClr val="bg1"/>
              </a:solidFill>
            </a:endParaRPr>
          </a:p>
        </xdr:txBody>
      </xdr:sp>
    </xdr:grpSp>
    <xdr:clientData/>
  </xdr:twoCellAnchor>
  <xdr:twoCellAnchor editAs="oneCell">
    <xdr:from>
      <xdr:col>7</xdr:col>
      <xdr:colOff>19050</xdr:colOff>
      <xdr:row>17</xdr:row>
      <xdr:rowOff>152400</xdr:rowOff>
    </xdr:from>
    <xdr:to>
      <xdr:col>8</xdr:col>
      <xdr:colOff>130288</xdr:colOff>
      <xdr:row>20</xdr:row>
      <xdr:rowOff>0</xdr:rowOff>
    </xdr:to>
    <xdr:grpSp>
      <xdr:nvGrpSpPr>
        <xdr:cNvPr id="97" name="255 Grupo">
          <a:extLst>
            <a:ext uri="{FF2B5EF4-FFF2-40B4-BE49-F238E27FC236}">
              <a16:creationId xmlns:a16="http://schemas.microsoft.com/office/drawing/2014/main" id="{00000000-0008-0000-0200-000061000000}"/>
            </a:ext>
          </a:extLst>
        </xdr:cNvPr>
        <xdr:cNvGrpSpPr>
          <a:grpSpLocks/>
        </xdr:cNvGrpSpPr>
      </xdr:nvGrpSpPr>
      <xdr:grpSpPr bwMode="auto">
        <a:xfrm>
          <a:off x="4739640" y="2657475"/>
          <a:ext cx="438898" cy="247650"/>
          <a:chOff x="5021310" y="4038601"/>
          <a:chExt cx="382872" cy="276224"/>
        </a:xfrm>
        <a:noFill/>
      </xdr:grpSpPr>
      <xdr:sp macro="" textlink="">
        <xdr:nvSpPr>
          <xdr:cNvPr id="98" name="Oval 156">
            <a:extLst>
              <a:ext uri="{FF2B5EF4-FFF2-40B4-BE49-F238E27FC236}">
                <a16:creationId xmlns:a16="http://schemas.microsoft.com/office/drawing/2014/main" id="{00000000-0008-0000-0200-000062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99" name="98 CuadroTexto">
            <a:extLst>
              <a:ext uri="{FF2B5EF4-FFF2-40B4-BE49-F238E27FC236}">
                <a16:creationId xmlns:a16="http://schemas.microsoft.com/office/drawing/2014/main" id="{00000000-0008-0000-0200-000063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baseline="0">
                <a:solidFill>
                  <a:schemeClr val="bg1"/>
                </a:solidFill>
              </a:rPr>
              <a:t>  D</a:t>
            </a:r>
            <a:endParaRPr lang="es-CO" sz="800" b="1">
              <a:solidFill>
                <a:schemeClr val="bg1"/>
              </a:solidFill>
            </a:endParaRPr>
          </a:p>
        </xdr:txBody>
      </xdr:sp>
    </xdr:grpSp>
    <xdr:clientData/>
  </xdr:twoCellAnchor>
  <xdr:twoCellAnchor editAs="oneCell">
    <xdr:from>
      <xdr:col>8</xdr:col>
      <xdr:colOff>0</xdr:colOff>
      <xdr:row>17</xdr:row>
      <xdr:rowOff>152400</xdr:rowOff>
    </xdr:from>
    <xdr:to>
      <xdr:col>9</xdr:col>
      <xdr:colOff>94093</xdr:colOff>
      <xdr:row>20</xdr:row>
      <xdr:rowOff>0</xdr:rowOff>
    </xdr:to>
    <xdr:grpSp>
      <xdr:nvGrpSpPr>
        <xdr:cNvPr id="100" name="255 Grupo">
          <a:extLst>
            <a:ext uri="{FF2B5EF4-FFF2-40B4-BE49-F238E27FC236}">
              <a16:creationId xmlns:a16="http://schemas.microsoft.com/office/drawing/2014/main" id="{00000000-0008-0000-0200-000064000000}"/>
            </a:ext>
          </a:extLst>
        </xdr:cNvPr>
        <xdr:cNvGrpSpPr>
          <a:grpSpLocks/>
        </xdr:cNvGrpSpPr>
      </xdr:nvGrpSpPr>
      <xdr:grpSpPr bwMode="auto">
        <a:xfrm>
          <a:off x="5048250" y="2657475"/>
          <a:ext cx="417943" cy="247650"/>
          <a:chOff x="5021310" y="4038601"/>
          <a:chExt cx="382872" cy="276224"/>
        </a:xfrm>
        <a:noFill/>
      </xdr:grpSpPr>
      <xdr:sp macro="" textlink="">
        <xdr:nvSpPr>
          <xdr:cNvPr id="101" name="Oval 156">
            <a:extLst>
              <a:ext uri="{FF2B5EF4-FFF2-40B4-BE49-F238E27FC236}">
                <a16:creationId xmlns:a16="http://schemas.microsoft.com/office/drawing/2014/main" id="{00000000-0008-0000-0200-000065000000}"/>
              </a:ext>
            </a:extLst>
          </xdr:cNvPr>
          <xdr:cNvSpPr>
            <a:spLocks noChangeArrowheads="1"/>
          </xdr:cNvSpPr>
        </xdr:nvSpPr>
        <xdr:spPr bwMode="auto">
          <a:xfrm>
            <a:off x="5053900" y="4070473"/>
            <a:ext cx="247327" cy="191232"/>
          </a:xfrm>
          <a:prstGeom prst="ellipse">
            <a:avLst/>
          </a:prstGeom>
          <a:grpFill/>
          <a:ln w="3175">
            <a:solidFill>
              <a:schemeClr val="bg1"/>
            </a:solidFill>
            <a:round/>
            <a:headEnd/>
            <a:tailEnd/>
          </a:ln>
        </xdr:spPr>
        <xdr:txBody>
          <a:bodyPr/>
          <a:lstStyle/>
          <a:p>
            <a:endParaRPr lang="es-CO"/>
          </a:p>
        </xdr:txBody>
      </xdr:sp>
      <xdr:sp macro="" textlink="">
        <xdr:nvSpPr>
          <xdr:cNvPr id="102" name="101 CuadroTexto">
            <a:extLst>
              <a:ext uri="{FF2B5EF4-FFF2-40B4-BE49-F238E27FC236}">
                <a16:creationId xmlns:a16="http://schemas.microsoft.com/office/drawing/2014/main" id="{00000000-0008-0000-0200-000066000000}"/>
              </a:ext>
            </a:extLst>
          </xdr:cNvPr>
          <xdr:cNvSpPr txBox="1"/>
        </xdr:nvSpPr>
        <xdr:spPr bwMode="auto">
          <a:xfrm>
            <a:off x="5018568" y="4038601"/>
            <a:ext cx="388656" cy="276224"/>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800" b="1">
                <a:solidFill>
                  <a:schemeClr val="bg1"/>
                </a:solidFill>
              </a:rPr>
              <a:t> AB</a:t>
            </a:r>
          </a:p>
        </xdr:txBody>
      </xdr:sp>
    </xdr:grpSp>
    <xdr:clientData/>
  </xdr:twoCellAnchor>
  <xdr:twoCellAnchor>
    <xdr:from>
      <xdr:col>10</xdr:col>
      <xdr:colOff>2619375</xdr:colOff>
      <xdr:row>13</xdr:row>
      <xdr:rowOff>57150</xdr:rowOff>
    </xdr:from>
    <xdr:to>
      <xdr:col>10</xdr:col>
      <xdr:colOff>3314700</xdr:colOff>
      <xdr:row>17</xdr:row>
      <xdr:rowOff>152400</xdr:rowOff>
    </xdr:to>
    <xdr:grpSp>
      <xdr:nvGrpSpPr>
        <xdr:cNvPr id="20" name="19 Grupo">
          <a:extLst>
            <a:ext uri="{FF2B5EF4-FFF2-40B4-BE49-F238E27FC236}">
              <a16:creationId xmlns:a16="http://schemas.microsoft.com/office/drawing/2014/main" id="{00000000-0008-0000-0200-000014000000}"/>
            </a:ext>
          </a:extLst>
        </xdr:cNvPr>
        <xdr:cNvGrpSpPr/>
      </xdr:nvGrpSpPr>
      <xdr:grpSpPr>
        <a:xfrm>
          <a:off x="8113395" y="2101215"/>
          <a:ext cx="697230" cy="556260"/>
          <a:chOff x="8372475" y="2257425"/>
          <a:chExt cx="695325" cy="657225"/>
        </a:xfrm>
      </xdr:grpSpPr>
      <xdr:pic macro="[1]!Selec_Home">
        <xdr:nvPicPr>
          <xdr:cNvPr id="3653" name="3652 Imagen" descr="Resultado de imagen para home flat icon">
            <a:hlinkClick xmlns:r="http://schemas.openxmlformats.org/officeDocument/2006/relationships" r:id="rId1"/>
            <a:extLst>
              <a:ext uri="{FF2B5EF4-FFF2-40B4-BE49-F238E27FC236}">
                <a16:creationId xmlns:a16="http://schemas.microsoft.com/office/drawing/2014/main" id="{00000000-0008-0000-0200-0000450E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609" t="13750" r="29532" b="13472"/>
          <a:stretch/>
        </xdr:blipFill>
        <xdr:spPr bwMode="auto">
          <a:xfrm>
            <a:off x="8458200" y="2257425"/>
            <a:ext cx="514350" cy="505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 name="18 CuadroTexto">
            <a:extLst>
              <a:ext uri="{FF2B5EF4-FFF2-40B4-BE49-F238E27FC236}">
                <a16:creationId xmlns:a16="http://schemas.microsoft.com/office/drawing/2014/main" id="{00000000-0008-0000-0200-000013000000}"/>
              </a:ext>
            </a:extLst>
          </xdr:cNvPr>
          <xdr:cNvSpPr txBox="1"/>
        </xdr:nvSpPr>
        <xdr:spPr>
          <a:xfrm>
            <a:off x="8372475" y="2686050"/>
            <a:ext cx="695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b="1">
                <a:solidFill>
                  <a:schemeClr val="accent1">
                    <a:lumMod val="50000"/>
                  </a:schemeClr>
                </a:solidFill>
                <a:latin typeface="Arial Narrow" panose="020B0606020202030204" pitchFamily="34" charset="0"/>
              </a:rPr>
              <a:t>INICIO</a:t>
            </a:r>
          </a:p>
        </xdr:txBody>
      </xdr:sp>
    </xdr:grpSp>
    <xdr:clientData/>
  </xdr:twoCellAnchor>
  <xdr:twoCellAnchor>
    <xdr:from>
      <xdr:col>10</xdr:col>
      <xdr:colOff>28575</xdr:colOff>
      <xdr:row>13</xdr:row>
      <xdr:rowOff>38100</xdr:rowOff>
    </xdr:from>
    <xdr:to>
      <xdr:col>10</xdr:col>
      <xdr:colOff>2714625</xdr:colOff>
      <xdr:row>17</xdr:row>
      <xdr:rowOff>47625</xdr:rowOff>
    </xdr:to>
    <xdr:sp macro="" textlink="$N$15">
      <xdr:nvSpPr>
        <xdr:cNvPr id="21" name="20 CuadroTexto">
          <a:extLst>
            <a:ext uri="{FF2B5EF4-FFF2-40B4-BE49-F238E27FC236}">
              <a16:creationId xmlns:a16="http://schemas.microsoft.com/office/drawing/2014/main" id="{00000000-0008-0000-0200-000015000000}"/>
            </a:ext>
          </a:extLst>
        </xdr:cNvPr>
        <xdr:cNvSpPr txBox="1"/>
      </xdr:nvSpPr>
      <xdr:spPr>
        <a:xfrm>
          <a:off x="5781675" y="2209800"/>
          <a:ext cx="268605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ADA7534D-1DA4-4076-A2F2-6BA8BF7357EC}" type="TxLink">
            <a:rPr lang="en-US" sz="1400" b="0" i="0" u="none" strike="noStrike">
              <a:solidFill>
                <a:srgbClr val="000000"/>
              </a:solidFill>
              <a:latin typeface="Arial Narrow"/>
            </a:rPr>
            <a:pPr algn="ctr"/>
            <a:t>Por favor digite sus datos generales</a:t>
          </a:fld>
          <a:endParaRPr lang="es-CO" sz="1400"/>
        </a:p>
      </xdr:txBody>
    </xdr:sp>
    <xdr:clientData/>
  </xdr:twoCellAnchor>
  <xdr:twoCellAnchor editAs="oneCell">
    <xdr:from>
      <xdr:col>10</xdr:col>
      <xdr:colOff>2628898</xdr:colOff>
      <xdr:row>2</xdr:row>
      <xdr:rowOff>85724</xdr:rowOff>
    </xdr:from>
    <xdr:to>
      <xdr:col>11</xdr:col>
      <xdr:colOff>55235</xdr:colOff>
      <xdr:row>3</xdr:row>
      <xdr:rowOff>478892</xdr:rowOff>
    </xdr:to>
    <xdr:pic>
      <xdr:nvPicPr>
        <xdr:cNvPr id="3265" name="Imagen 3264">
          <a:extLst>
            <a:ext uri="{FF2B5EF4-FFF2-40B4-BE49-F238E27FC236}">
              <a16:creationId xmlns:a16="http://schemas.microsoft.com/office/drawing/2014/main" id="{00000000-0008-0000-0200-0000C10C0000}"/>
            </a:ext>
          </a:extLst>
        </xdr:cNvPr>
        <xdr:cNvPicPr>
          <a:picLocks noChangeAspect="1"/>
        </xdr:cNvPicPr>
      </xdr:nvPicPr>
      <xdr:blipFill rotWithShape="1">
        <a:blip xmlns:r="http://schemas.openxmlformats.org/officeDocument/2006/relationships" r:embed="rId3">
          <a:clrChange>
            <a:clrFrom>
              <a:srgbClr val="FFFFFF"/>
            </a:clrFrom>
            <a:clrTo>
              <a:srgbClr val="FFFFFF">
                <a:alpha val="0"/>
              </a:srgbClr>
            </a:clrTo>
          </a:clrChange>
        </a:blip>
        <a:srcRect l="12795" t="17026" r="14142" b="8428"/>
        <a:stretch/>
      </xdr:blipFill>
      <xdr:spPr>
        <a:xfrm>
          <a:off x="8381998" y="228599"/>
          <a:ext cx="798822" cy="596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511175</xdr:colOff>
      <xdr:row>1</xdr:row>
      <xdr:rowOff>9525</xdr:rowOff>
    </xdr:from>
    <xdr:to>
      <xdr:col>8</xdr:col>
      <xdr:colOff>38100</xdr:colOff>
      <xdr:row>3</xdr:row>
      <xdr:rowOff>286715</xdr:rowOff>
    </xdr:to>
    <xdr:grpSp>
      <xdr:nvGrpSpPr>
        <xdr:cNvPr id="28" name="27 Grupo">
          <a:extLst>
            <a:ext uri="{FF2B5EF4-FFF2-40B4-BE49-F238E27FC236}">
              <a16:creationId xmlns:a16="http://schemas.microsoft.com/office/drawing/2014/main" id="{00000000-0008-0000-0300-00001C000000}"/>
            </a:ext>
          </a:extLst>
        </xdr:cNvPr>
        <xdr:cNvGrpSpPr/>
      </xdr:nvGrpSpPr>
      <xdr:grpSpPr>
        <a:xfrm>
          <a:off x="9592310" y="59055"/>
          <a:ext cx="675640" cy="703910"/>
          <a:chOff x="10772775" y="18085"/>
          <a:chExt cx="695325" cy="705815"/>
        </a:xfrm>
      </xdr:grpSpPr>
      <xdr:pic macro="[1]!Selec_Home">
        <xdr:nvPicPr>
          <xdr:cNvPr id="2" name="1 Imagen" descr="Resultado de imagen para home flat ico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609" t="13750" r="29532" b="13472"/>
          <a:stretch/>
        </xdr:blipFill>
        <xdr:spPr bwMode="auto">
          <a:xfrm>
            <a:off x="10868025" y="18085"/>
            <a:ext cx="514350" cy="5057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7" name="26 CuadroTexto">
            <a:extLst>
              <a:ext uri="{FF2B5EF4-FFF2-40B4-BE49-F238E27FC236}">
                <a16:creationId xmlns:a16="http://schemas.microsoft.com/office/drawing/2014/main" id="{00000000-0008-0000-0300-00001B000000}"/>
              </a:ext>
            </a:extLst>
          </xdr:cNvPr>
          <xdr:cNvSpPr txBox="1"/>
        </xdr:nvSpPr>
        <xdr:spPr>
          <a:xfrm>
            <a:off x="10772775" y="495300"/>
            <a:ext cx="6953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b="1">
                <a:solidFill>
                  <a:schemeClr val="accent1">
                    <a:lumMod val="50000"/>
                  </a:schemeClr>
                </a:solidFill>
                <a:latin typeface="Arial Narrow" panose="020B0606020202030204" pitchFamily="34" charset="0"/>
              </a:rPr>
              <a:t>INICIO</a:t>
            </a:r>
            <a:endParaRPr lang="es-CO" sz="1050" b="1">
              <a:solidFill>
                <a:schemeClr val="accent1">
                  <a:lumMod val="50000"/>
                </a:schemeClr>
              </a:solidFill>
              <a:latin typeface="Arial Narrow" panose="020B0606020202030204" pitchFamily="34" charset="0"/>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medios.icontec.org/Trabajo/2018/Consulta%20P&#250;blica/Consulta%20P&#250;blica%20-%20Nuevo%20Modelo%20-%20Prueba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Form"/>
      <sheetName val="Actualiza"/>
      <sheetName val="ENE"/>
      <sheetName val="FEB"/>
      <sheetName val="MAR"/>
      <sheetName val="ABR"/>
      <sheetName val="MAY"/>
      <sheetName val="JUN"/>
      <sheetName val="JUL"/>
      <sheetName val="AGO"/>
      <sheetName val="SEP"/>
      <sheetName val="OCT"/>
      <sheetName val="NOV"/>
      <sheetName val="DIC"/>
      <sheetName val="Parametros"/>
      <sheetName val="Listado_CP"/>
      <sheetName val="Consulta Pública - Nuevo Modelo"/>
    </sheetNames>
    <definedNames>
      <definedName name="Selec_Home"/>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autoPageBreaks="0"/>
  </sheetPr>
  <dimension ref="A1:O335"/>
  <sheetViews>
    <sheetView showGridLines="0" topLeftCell="C1" zoomScaleNormal="100" workbookViewId="0">
      <pane ySplit="19" topLeftCell="A71" activePane="bottomLeft" state="frozen"/>
      <selection activeCell="B1" sqref="B1"/>
      <selection pane="bottomLeft" activeCell="L78" sqref="L78"/>
    </sheetView>
  </sheetViews>
  <sheetFormatPr baseColWidth="10" defaultColWidth="11.44140625" defaultRowHeight="14.4" x14ac:dyDescent="0.3"/>
  <cols>
    <col min="1" max="1" width="48.77734375" style="2" hidden="1" customWidth="1"/>
    <col min="2" max="2" width="1.77734375" style="2" hidden="1" customWidth="1"/>
    <col min="3" max="3" width="1.77734375" style="2" customWidth="1"/>
    <col min="4" max="4" width="12.77734375" style="3" customWidth="1"/>
    <col min="5" max="5" width="18.77734375" style="4" customWidth="1"/>
    <col min="6" max="6" width="30.77734375" style="4" customWidth="1"/>
    <col min="7" max="7" width="20.77734375" style="3" customWidth="1"/>
    <col min="8" max="8" width="1.77734375" style="10" customWidth="1"/>
    <col min="9" max="9" width="50.77734375" style="6" customWidth="1"/>
    <col min="10" max="10" width="1.77734375" style="6" customWidth="1"/>
    <col min="11" max="12" width="11.44140625" style="2" customWidth="1"/>
    <col min="13" max="16384" width="11.44140625" style="2"/>
  </cols>
  <sheetData>
    <row r="1" spans="4:15" ht="8.1" customHeight="1" x14ac:dyDescent="0.3">
      <c r="D1" s="2"/>
      <c r="E1" s="2"/>
      <c r="F1" s="2"/>
      <c r="G1" s="2"/>
      <c r="H1" s="1"/>
      <c r="I1" s="2"/>
      <c r="J1" s="2"/>
    </row>
    <row r="2" spans="4:15" ht="4.05" customHeight="1" x14ac:dyDescent="0.3">
      <c r="D2" s="2"/>
      <c r="E2" s="2"/>
      <c r="F2" s="2"/>
      <c r="G2" s="2"/>
      <c r="H2" s="2"/>
      <c r="I2" s="2"/>
      <c r="J2" s="2"/>
    </row>
    <row r="3" spans="4:15" ht="15" customHeight="1" x14ac:dyDescent="0.3">
      <c r="D3" s="29" t="s">
        <v>480</v>
      </c>
      <c r="E3" s="30"/>
      <c r="F3" s="30"/>
      <c r="G3" s="50"/>
      <c r="H3" s="50"/>
      <c r="I3" s="133" t="s">
        <v>493</v>
      </c>
      <c r="J3" s="69"/>
      <c r="K3" s="69"/>
      <c r="L3" s="69"/>
    </row>
    <row r="4" spans="4:15" ht="47.25" customHeight="1" x14ac:dyDescent="0.25">
      <c r="D4" s="134" t="s">
        <v>488</v>
      </c>
      <c r="E4" s="134"/>
      <c r="F4" s="134"/>
      <c r="G4" s="134"/>
      <c r="H4" s="134"/>
      <c r="I4" s="133"/>
      <c r="J4" s="69"/>
      <c r="K4" s="69"/>
      <c r="L4" s="69"/>
    </row>
    <row r="5" spans="4:15" ht="4.05" customHeight="1" x14ac:dyDescent="0.3">
      <c r="D5" s="2"/>
      <c r="E5" s="6"/>
      <c r="F5" s="6"/>
      <c r="G5" s="135"/>
      <c r="H5" s="135"/>
      <c r="I5" s="135"/>
      <c r="J5" s="69"/>
      <c r="K5" s="69"/>
      <c r="L5" s="69"/>
    </row>
    <row r="6" spans="4:15" ht="8.1" customHeight="1" x14ac:dyDescent="0.4">
      <c r="D6" s="31"/>
      <c r="E6" s="31"/>
      <c r="F6" s="31"/>
      <c r="G6" s="31"/>
      <c r="H6" s="31"/>
      <c r="I6" s="31"/>
      <c r="J6" s="31"/>
      <c r="K6" s="31"/>
      <c r="L6" s="31"/>
      <c r="M6" s="31"/>
      <c r="N6" s="31"/>
    </row>
    <row r="7" spans="4:15" ht="13.95" x14ac:dyDescent="0.3">
      <c r="D7" s="32" t="s">
        <v>481</v>
      </c>
      <c r="E7" s="32"/>
      <c r="F7" s="32"/>
      <c r="G7" s="32"/>
      <c r="H7" s="32"/>
      <c r="I7" s="32"/>
      <c r="J7" s="32"/>
      <c r="K7" s="32"/>
      <c r="L7" s="32"/>
      <c r="M7" s="32"/>
      <c r="N7" s="32"/>
    </row>
    <row r="8" spans="4:15" ht="4.05" customHeight="1" x14ac:dyDescent="0.35">
      <c r="D8" s="33"/>
      <c r="E8" s="33"/>
      <c r="F8" s="33"/>
      <c r="G8" s="33"/>
      <c r="H8" s="33"/>
      <c r="I8" s="33"/>
      <c r="J8" s="33"/>
      <c r="K8" s="33"/>
      <c r="L8" s="33"/>
      <c r="M8" s="33"/>
      <c r="N8" s="33"/>
      <c r="O8" s="33"/>
    </row>
    <row r="9" spans="4:15" ht="20.100000000000001" customHeight="1" x14ac:dyDescent="0.3">
      <c r="D9" s="45" t="s">
        <v>482</v>
      </c>
      <c r="E9" s="136"/>
      <c r="F9" s="136"/>
      <c r="G9" s="136"/>
      <c r="H9" s="136"/>
      <c r="I9" s="136"/>
      <c r="J9" s="35"/>
      <c r="K9" s="35"/>
      <c r="L9" s="35"/>
      <c r="M9" s="35"/>
      <c r="N9" s="35"/>
      <c r="O9" s="35"/>
    </row>
    <row r="10" spans="4:15" ht="4.05" customHeight="1" x14ac:dyDescent="0.3">
      <c r="D10" s="45"/>
      <c r="E10" s="34"/>
      <c r="F10" s="34"/>
      <c r="G10" s="36"/>
      <c r="H10" s="37"/>
      <c r="I10" s="37"/>
      <c r="J10" s="37"/>
      <c r="K10" s="37"/>
      <c r="L10" s="37"/>
      <c r="M10" s="37"/>
      <c r="N10" s="37"/>
      <c r="O10" s="37"/>
    </row>
    <row r="11" spans="4:15" ht="20.100000000000001" customHeight="1" x14ac:dyDescent="0.3">
      <c r="D11" s="45" t="s">
        <v>483</v>
      </c>
      <c r="E11" s="137"/>
      <c r="F11" s="137"/>
      <c r="G11" s="137"/>
      <c r="H11" s="137"/>
      <c r="I11" s="137"/>
      <c r="J11" s="35"/>
      <c r="K11" s="35"/>
      <c r="L11" s="35"/>
      <c r="M11" s="35"/>
      <c r="N11" s="35"/>
    </row>
    <row r="12" spans="4:15" ht="4.05" customHeight="1" x14ac:dyDescent="0.3">
      <c r="D12" s="34"/>
      <c r="E12" s="34"/>
      <c r="F12" s="34"/>
      <c r="G12" s="1"/>
      <c r="H12" s="38"/>
      <c r="I12" s="39"/>
      <c r="J12" s="39"/>
      <c r="K12" s="39"/>
      <c r="L12" s="39"/>
      <c r="M12" s="40"/>
      <c r="N12" s="40"/>
      <c r="O12" s="40"/>
    </row>
    <row r="13" spans="4:15" ht="20.100000000000001" customHeight="1" x14ac:dyDescent="0.25">
      <c r="D13" s="45" t="s">
        <v>484</v>
      </c>
      <c r="E13" s="35"/>
      <c r="F13" s="138"/>
      <c r="G13" s="138"/>
      <c r="H13" s="138"/>
      <c r="I13" s="138"/>
      <c r="J13" s="41"/>
      <c r="O13" s="40"/>
    </row>
    <row r="14" spans="4:15" ht="8.1" customHeight="1" x14ac:dyDescent="0.3">
      <c r="D14" s="2"/>
      <c r="E14" s="2"/>
      <c r="F14" s="2"/>
      <c r="G14" s="2"/>
      <c r="H14" s="2"/>
      <c r="I14" s="2"/>
      <c r="J14" s="2"/>
    </row>
    <row r="15" spans="4:15" x14ac:dyDescent="0.3">
      <c r="D15" s="43" t="s">
        <v>487</v>
      </c>
      <c r="E15" s="16"/>
      <c r="F15" s="16"/>
      <c r="G15" s="43"/>
      <c r="H15" s="44"/>
      <c r="I15" s="49" t="s">
        <v>491</v>
      </c>
      <c r="J15" s="2"/>
    </row>
    <row r="16" spans="4:15" x14ac:dyDescent="0.3">
      <c r="D16" s="42"/>
      <c r="E16" s="42"/>
      <c r="F16" s="42"/>
      <c r="G16" s="42"/>
      <c r="H16" s="42"/>
      <c r="I16" s="49" t="s">
        <v>492</v>
      </c>
      <c r="J16" s="42"/>
      <c r="K16" s="42"/>
      <c r="L16" s="42"/>
      <c r="M16" s="42"/>
      <c r="N16" s="42"/>
      <c r="O16" s="42"/>
    </row>
    <row r="17" spans="1:10" ht="4.05" customHeight="1" x14ac:dyDescent="0.3">
      <c r="D17" s="43"/>
      <c r="E17" s="43"/>
      <c r="F17" s="43"/>
      <c r="G17" s="43"/>
      <c r="H17" s="43"/>
      <c r="I17" s="3"/>
      <c r="J17" s="2"/>
    </row>
    <row r="18" spans="1:10" s="4" customFormat="1" ht="13.05" x14ac:dyDescent="0.3">
      <c r="C18" s="3"/>
      <c r="D18" s="61" t="s">
        <v>489</v>
      </c>
      <c r="E18" s="43"/>
      <c r="F18" s="62"/>
      <c r="G18" s="61"/>
      <c r="H18" s="61"/>
      <c r="I18" s="11"/>
    </row>
    <row r="19" spans="1:10" s="4" customFormat="1" ht="16.05" customHeight="1" x14ac:dyDescent="0.3">
      <c r="A19" s="5" t="s">
        <v>486</v>
      </c>
      <c r="B19" s="52"/>
      <c r="D19" s="27" t="s">
        <v>485</v>
      </c>
      <c r="E19" s="140" t="s">
        <v>486</v>
      </c>
      <c r="F19" s="140"/>
      <c r="G19" s="68"/>
      <c r="H19" s="68"/>
      <c r="I19" s="68"/>
      <c r="J19" s="28"/>
    </row>
    <row r="20" spans="1:10" s="4" customFormat="1" ht="4.05" customHeight="1" x14ac:dyDescent="0.3">
      <c r="A20" s="53"/>
      <c r="B20" s="53"/>
      <c r="D20" s="53"/>
      <c r="E20" s="53"/>
      <c r="F20" s="53"/>
      <c r="G20" s="53"/>
      <c r="H20" s="53"/>
      <c r="I20" s="53"/>
      <c r="J20" s="53"/>
    </row>
    <row r="21" spans="1:10" s="4" customFormat="1" ht="13.8" x14ac:dyDescent="0.3">
      <c r="D21" s="12" t="s">
        <v>491</v>
      </c>
      <c r="E21" s="13"/>
      <c r="F21" s="12"/>
      <c r="G21" s="12"/>
      <c r="H21" s="13"/>
      <c r="I21" s="13"/>
      <c r="J21" s="14"/>
    </row>
    <row r="22" spans="1:10" s="4" customFormat="1" ht="13.05" x14ac:dyDescent="0.3">
      <c r="C22" s="3"/>
      <c r="D22" s="6"/>
      <c r="E22" s="8"/>
      <c r="F22" s="9"/>
      <c r="G22" s="10"/>
      <c r="H22" s="10"/>
      <c r="I22" s="11"/>
    </row>
    <row r="23" spans="1:10" customFormat="1" ht="14.55" x14ac:dyDescent="0.35">
      <c r="D23" s="139" t="s">
        <v>465</v>
      </c>
      <c r="E23" s="139"/>
      <c r="F23" s="139"/>
      <c r="G23" s="139"/>
      <c r="H23" s="139"/>
      <c r="I23" s="139"/>
      <c r="J23" s="139"/>
    </row>
    <row r="24" spans="1:10" customFormat="1" x14ac:dyDescent="0.3">
      <c r="D24" s="139" t="s">
        <v>471</v>
      </c>
      <c r="E24" s="139"/>
      <c r="F24" s="139"/>
      <c r="G24" s="139"/>
      <c r="H24" s="139"/>
      <c r="I24" s="139"/>
      <c r="J24" s="139"/>
    </row>
    <row r="25" spans="1:10" customFormat="1" x14ac:dyDescent="0.3">
      <c r="D25" s="139" t="s">
        <v>467</v>
      </c>
      <c r="E25" s="139"/>
      <c r="F25" s="139"/>
      <c r="G25" s="139"/>
      <c r="H25" s="139"/>
      <c r="I25" s="139"/>
      <c r="J25" s="139"/>
    </row>
    <row r="26" spans="1:10" customFormat="1" x14ac:dyDescent="0.3">
      <c r="D26" s="139" t="s">
        <v>464</v>
      </c>
      <c r="E26" s="139"/>
      <c r="F26" s="139"/>
      <c r="G26" s="139"/>
      <c r="H26" s="139"/>
      <c r="I26" s="139"/>
      <c r="J26" s="139"/>
    </row>
    <row r="27" spans="1:10" customFormat="1" x14ac:dyDescent="0.3">
      <c r="D27" s="139" t="s">
        <v>462</v>
      </c>
      <c r="E27" s="139"/>
      <c r="F27" s="139"/>
      <c r="G27" s="139"/>
      <c r="H27" s="139"/>
      <c r="I27" s="139"/>
      <c r="J27" s="139"/>
    </row>
    <row r="28" spans="1:10" customFormat="1" x14ac:dyDescent="0.3">
      <c r="D28" s="139" t="s">
        <v>477</v>
      </c>
      <c r="E28" s="139"/>
      <c r="F28" s="139"/>
      <c r="G28" s="139"/>
      <c r="H28" s="139"/>
      <c r="I28" s="139"/>
      <c r="J28" s="139"/>
    </row>
    <row r="29" spans="1:10" customFormat="1" x14ac:dyDescent="0.3">
      <c r="D29" s="139" t="s">
        <v>460</v>
      </c>
      <c r="E29" s="139"/>
      <c r="F29" s="139"/>
      <c r="G29" s="139"/>
      <c r="H29" s="139"/>
      <c r="I29" s="139"/>
      <c r="J29" s="139"/>
    </row>
    <row r="30" spans="1:10" customFormat="1" ht="14.55" x14ac:dyDescent="0.35">
      <c r="D30" s="139" t="s">
        <v>474</v>
      </c>
      <c r="E30" s="139"/>
      <c r="F30" s="139"/>
      <c r="G30" s="139"/>
      <c r="H30" s="139"/>
      <c r="I30" s="139"/>
      <c r="J30" s="139"/>
    </row>
    <row r="31" spans="1:10" customFormat="1" x14ac:dyDescent="0.3">
      <c r="D31" s="139" t="s">
        <v>456</v>
      </c>
      <c r="E31" s="139"/>
      <c r="F31" s="139"/>
      <c r="G31" s="139"/>
      <c r="H31" s="139"/>
      <c r="I31" s="139"/>
      <c r="J31" s="139"/>
    </row>
    <row r="32" spans="1:10" customFormat="1" x14ac:dyDescent="0.3">
      <c r="D32" s="139" t="s">
        <v>479</v>
      </c>
      <c r="E32" s="139"/>
      <c r="F32" s="139"/>
      <c r="G32" s="139"/>
      <c r="H32" s="139"/>
      <c r="I32" s="139"/>
      <c r="J32" s="139"/>
    </row>
    <row r="33" spans="1:12" customFormat="1" ht="14.55" x14ac:dyDescent="0.35">
      <c r="D33" s="139" t="s">
        <v>476</v>
      </c>
      <c r="E33" s="139"/>
      <c r="F33" s="139"/>
      <c r="G33" s="139"/>
      <c r="H33" s="139"/>
      <c r="I33" s="139"/>
      <c r="J33" s="139"/>
    </row>
    <row r="34" spans="1:12" customFormat="1" x14ac:dyDescent="0.3">
      <c r="D34" s="139" t="s">
        <v>463</v>
      </c>
      <c r="E34" s="139"/>
      <c r="F34" s="139"/>
      <c r="G34" s="139"/>
      <c r="H34" s="139"/>
      <c r="I34" s="139"/>
      <c r="J34" s="139"/>
    </row>
    <row r="35" spans="1:12" customFormat="1" ht="14.55" x14ac:dyDescent="0.35">
      <c r="D35" s="139" t="s">
        <v>455</v>
      </c>
      <c r="E35" s="139"/>
      <c r="F35" s="139"/>
      <c r="G35" s="139"/>
      <c r="H35" s="139"/>
      <c r="I35" s="139"/>
      <c r="J35" s="139"/>
    </row>
    <row r="36" spans="1:12" customFormat="1" x14ac:dyDescent="0.3">
      <c r="D36" s="139" t="s">
        <v>461</v>
      </c>
      <c r="E36" s="139"/>
      <c r="F36" s="139"/>
      <c r="G36" s="139"/>
      <c r="H36" s="139"/>
      <c r="I36" s="139"/>
      <c r="J36" s="139"/>
    </row>
    <row r="37" spans="1:12" customFormat="1" x14ac:dyDescent="0.3">
      <c r="D37" s="139" t="s">
        <v>459</v>
      </c>
      <c r="E37" s="139"/>
      <c r="F37" s="139"/>
      <c r="G37" s="139"/>
      <c r="H37" s="139"/>
      <c r="I37" s="139"/>
      <c r="J37" s="139"/>
    </row>
    <row r="38" spans="1:12" customFormat="1" x14ac:dyDescent="0.3">
      <c r="D38" s="139" t="s">
        <v>478</v>
      </c>
      <c r="E38" s="139"/>
      <c r="F38" s="139"/>
      <c r="G38" s="139"/>
      <c r="H38" s="139"/>
      <c r="I38" s="139"/>
      <c r="J38" s="139"/>
    </row>
    <row r="39" spans="1:12" customFormat="1" x14ac:dyDescent="0.3">
      <c r="D39" s="139" t="s">
        <v>473</v>
      </c>
      <c r="E39" s="139"/>
      <c r="F39" s="139"/>
      <c r="G39" s="139"/>
      <c r="H39" s="139"/>
      <c r="I39" s="139"/>
      <c r="J39" s="139"/>
    </row>
    <row r="40" spans="1:12" customFormat="1" ht="14.55" x14ac:dyDescent="0.35">
      <c r="D40" s="139" t="s">
        <v>454</v>
      </c>
      <c r="E40" s="139"/>
      <c r="F40" s="139"/>
      <c r="G40" s="139"/>
      <c r="H40" s="139"/>
      <c r="I40" s="139"/>
      <c r="J40" s="139"/>
    </row>
    <row r="41" spans="1:12" customFormat="1" x14ac:dyDescent="0.3">
      <c r="D41" s="139" t="s">
        <v>457</v>
      </c>
      <c r="E41" s="139"/>
      <c r="F41" s="139"/>
      <c r="G41" s="139"/>
      <c r="H41" s="139"/>
      <c r="I41" s="139"/>
      <c r="J41" s="139"/>
    </row>
    <row r="42" spans="1:12" customFormat="1" x14ac:dyDescent="0.3">
      <c r="D42" s="139" t="s">
        <v>458</v>
      </c>
      <c r="E42" s="139"/>
      <c r="F42" s="139"/>
      <c r="G42" s="139"/>
      <c r="H42" s="139"/>
      <c r="I42" s="139"/>
      <c r="J42" s="139"/>
    </row>
    <row r="43" spans="1:12" customFormat="1" ht="14.55" x14ac:dyDescent="0.35">
      <c r="D43" s="139" t="s">
        <v>468</v>
      </c>
      <c r="E43" s="139"/>
      <c r="F43" s="139"/>
      <c r="G43" s="139"/>
      <c r="H43" s="139"/>
      <c r="I43" s="139"/>
      <c r="J43" s="139"/>
    </row>
    <row r="44" spans="1:12" customFormat="1" x14ac:dyDescent="0.3">
      <c r="D44" s="139" t="s">
        <v>466</v>
      </c>
      <c r="E44" s="139"/>
      <c r="F44" s="139"/>
      <c r="G44" s="139"/>
      <c r="H44" s="139"/>
      <c r="I44" s="139"/>
      <c r="J44" s="139"/>
    </row>
    <row r="45" spans="1:12" customFormat="1" x14ac:dyDescent="0.3">
      <c r="D45" s="139" t="s">
        <v>470</v>
      </c>
      <c r="E45" s="139"/>
      <c r="F45" s="139"/>
      <c r="G45" s="139"/>
      <c r="H45" s="139"/>
      <c r="I45" s="139"/>
      <c r="J45" s="139"/>
    </row>
    <row r="46" spans="1:12" s="4" customFormat="1" ht="13.05" x14ac:dyDescent="0.3">
      <c r="C46" s="3"/>
      <c r="D46" s="6"/>
      <c r="E46" s="8"/>
      <c r="F46" s="9"/>
      <c r="G46" s="10"/>
      <c r="H46" s="10"/>
      <c r="I46" s="11"/>
    </row>
    <row r="47" spans="1:12" s="4" customFormat="1" ht="16.05" customHeight="1" x14ac:dyDescent="0.3">
      <c r="A47" s="18"/>
      <c r="B47" s="54"/>
      <c r="D47" s="63" t="s">
        <v>465</v>
      </c>
      <c r="E47" s="64"/>
      <c r="F47" s="64"/>
      <c r="G47" s="64"/>
      <c r="H47" s="64"/>
      <c r="I47" s="60"/>
      <c r="J47" s="19"/>
    </row>
    <row r="48" spans="1:12" s="4" customFormat="1" ht="20.100000000000001" customHeight="1" x14ac:dyDescent="0.3">
      <c r="A48" s="21" t="s">
        <v>213</v>
      </c>
      <c r="B48" s="22"/>
      <c r="D48" s="55" t="s">
        <v>212</v>
      </c>
      <c r="E48" s="145" t="s">
        <v>213</v>
      </c>
      <c r="F48" s="145"/>
      <c r="G48" s="56" t="e">
        <f>IF(Voto!#REF!=1,"De acuerdo",IF(Voto!#REF!=2,"En desacuerdo",IF(Voto!#REF!=3,"Abstención","")))</f>
        <v>#REF!</v>
      </c>
      <c r="H48" s="59"/>
      <c r="I48" s="57" t="e">
        <f>Voto!#REF!</f>
        <v>#REF!</v>
      </c>
      <c r="J48" s="4" t="s">
        <v>490</v>
      </c>
      <c r="L48" s="4" t="str">
        <f t="shared" ref="L48:L112" si="0">IF(K48=2,"Por favor justifique su voto","")</f>
        <v/>
      </c>
    </row>
    <row r="49" spans="1:12" s="4" customFormat="1" ht="25.5" customHeight="1" x14ac:dyDescent="0.3">
      <c r="A49" s="20" t="s">
        <v>233</v>
      </c>
      <c r="B49" s="6"/>
      <c r="D49" s="15" t="s">
        <v>494</v>
      </c>
      <c r="E49" s="143" t="s">
        <v>495</v>
      </c>
      <c r="F49" s="144"/>
      <c r="G49" s="56" t="e">
        <f>IF(Voto!#REF!=1,"De acuerdo",IF(Voto!#REF!=2,"En desacuerdo",IF(Voto!#REF!=3,"Abstención","")))</f>
        <v>#REF!</v>
      </c>
      <c r="H49" s="59"/>
      <c r="I49" s="57" t="e">
        <f>Voto!#REF!</f>
        <v>#REF!</v>
      </c>
      <c r="J49" s="4" t="s">
        <v>490</v>
      </c>
      <c r="L49" s="4" t="str">
        <f t="shared" si="0"/>
        <v/>
      </c>
    </row>
    <row r="50" spans="1:12" s="4" customFormat="1" ht="25.5" customHeight="1" x14ac:dyDescent="0.3">
      <c r="A50" s="21" t="s">
        <v>281</v>
      </c>
      <c r="B50" s="22"/>
      <c r="D50" s="55" t="s">
        <v>232</v>
      </c>
      <c r="E50" s="141" t="s">
        <v>233</v>
      </c>
      <c r="F50" s="142"/>
      <c r="G50" s="56" t="e">
        <f>IF(Voto!#REF!=1,"De acuerdo",IF(Voto!#REF!=2,"En desacuerdo",IF(Voto!#REF!=3,"Abstención","")))</f>
        <v>#REF!</v>
      </c>
      <c r="H50" s="59"/>
      <c r="I50" s="57" t="e">
        <f>Voto!#REF!</f>
        <v>#REF!</v>
      </c>
      <c r="J50" s="4" t="s">
        <v>490</v>
      </c>
      <c r="L50" s="4" t="str">
        <f t="shared" si="0"/>
        <v/>
      </c>
    </row>
    <row r="51" spans="1:12" s="4" customFormat="1" ht="25.5" customHeight="1" x14ac:dyDescent="0.3">
      <c r="A51" s="20" t="s">
        <v>423</v>
      </c>
      <c r="B51" s="6"/>
      <c r="D51" s="15" t="s">
        <v>280</v>
      </c>
      <c r="E51" s="143" t="s">
        <v>281</v>
      </c>
      <c r="F51" s="144"/>
      <c r="G51" s="56" t="e">
        <f>IF(Voto!#REF!=1,"De acuerdo",IF(Voto!#REF!=2,"En desacuerdo",IF(Voto!#REF!=3,"Abstención","")))</f>
        <v>#REF!</v>
      </c>
      <c r="H51" s="59"/>
      <c r="I51" s="57" t="e">
        <f>Voto!#REF!</f>
        <v>#REF!</v>
      </c>
      <c r="J51" s="4" t="s">
        <v>490</v>
      </c>
      <c r="L51" s="4" t="str">
        <f t="shared" si="0"/>
        <v/>
      </c>
    </row>
    <row r="52" spans="1:12" s="4" customFormat="1" ht="25.5" customHeight="1" x14ac:dyDescent="0.3">
      <c r="A52" s="21" t="s">
        <v>437</v>
      </c>
      <c r="B52" s="22"/>
      <c r="D52" s="55" t="s">
        <v>422</v>
      </c>
      <c r="E52" s="141" t="s">
        <v>423</v>
      </c>
      <c r="F52" s="142"/>
      <c r="G52" s="56" t="e">
        <f>IF(Voto!#REF!=1,"De acuerdo",IF(Voto!#REF!=2,"En desacuerdo",IF(Voto!#REF!=3,"Abstención","")))</f>
        <v>#REF!</v>
      </c>
      <c r="H52" s="59"/>
      <c r="I52" s="57" t="e">
        <f>Voto!#REF!</f>
        <v>#REF!</v>
      </c>
      <c r="J52" s="4" t="s">
        <v>490</v>
      </c>
      <c r="L52" s="4" t="str">
        <f t="shared" si="0"/>
        <v/>
      </c>
    </row>
    <row r="53" spans="1:12" s="4" customFormat="1" ht="25.5" customHeight="1" x14ac:dyDescent="0.3">
      <c r="A53" s="20" t="s">
        <v>439</v>
      </c>
      <c r="B53" s="6"/>
      <c r="D53" s="15" t="s">
        <v>436</v>
      </c>
      <c r="E53" s="143" t="s">
        <v>437</v>
      </c>
      <c r="F53" s="144"/>
      <c r="G53" s="56" t="e">
        <f>IF(Voto!#REF!=1,"De acuerdo",IF(Voto!#REF!=2,"En desacuerdo",IF(Voto!#REF!=3,"Abstención","")))</f>
        <v>#REF!</v>
      </c>
      <c r="H53" s="59"/>
      <c r="I53" s="57" t="e">
        <f>Voto!#REF!</f>
        <v>#REF!</v>
      </c>
      <c r="J53" s="4" t="s">
        <v>490</v>
      </c>
      <c r="L53" s="4" t="str">
        <f t="shared" si="0"/>
        <v/>
      </c>
    </row>
    <row r="54" spans="1:12" s="4" customFormat="1" ht="25.5" customHeight="1" x14ac:dyDescent="0.3">
      <c r="A54" s="21" t="s">
        <v>441</v>
      </c>
      <c r="B54" s="22"/>
      <c r="D54" s="55" t="s">
        <v>438</v>
      </c>
      <c r="E54" s="141" t="s">
        <v>439</v>
      </c>
      <c r="F54" s="142"/>
      <c r="G54" s="56" t="e">
        <f>IF(Voto!#REF!=1,"De acuerdo",IF(Voto!#REF!=2,"En desacuerdo",IF(Voto!#REF!=3,"Abstención","")))</f>
        <v>#REF!</v>
      </c>
      <c r="H54" s="59"/>
      <c r="I54" s="58" t="e">
        <f>Voto!#REF!</f>
        <v>#REF!</v>
      </c>
      <c r="J54" s="4" t="s">
        <v>490</v>
      </c>
      <c r="L54" s="4" t="str">
        <f t="shared" si="0"/>
        <v/>
      </c>
    </row>
    <row r="55" spans="1:12" s="4" customFormat="1" ht="25.5" customHeight="1" x14ac:dyDescent="0.3">
      <c r="A55" s="20" t="s">
        <v>443</v>
      </c>
      <c r="B55" s="6"/>
      <c r="D55" s="15" t="s">
        <v>440</v>
      </c>
      <c r="E55" s="143" t="s">
        <v>441</v>
      </c>
      <c r="F55" s="144"/>
      <c r="G55" s="56" t="e">
        <f>IF(Voto!#REF!=1,"De acuerdo",IF(Voto!#REF!=2,"En desacuerdo",IF(Voto!#REF!=3,"Abstención","")))</f>
        <v>#REF!</v>
      </c>
      <c r="H55" s="59"/>
      <c r="I55" s="57" t="e">
        <f>Voto!#REF!</f>
        <v>#REF!</v>
      </c>
      <c r="J55" s="4" t="s">
        <v>490</v>
      </c>
      <c r="L55" s="4" t="str">
        <f t="shared" si="0"/>
        <v/>
      </c>
    </row>
    <row r="56" spans="1:12" s="4" customFormat="1" ht="25.5" customHeight="1" x14ac:dyDescent="0.3">
      <c r="A56" s="21" t="s">
        <v>445</v>
      </c>
      <c r="B56" s="22"/>
      <c r="D56" s="55" t="s">
        <v>442</v>
      </c>
      <c r="E56" s="141" t="s">
        <v>443</v>
      </c>
      <c r="F56" s="142"/>
      <c r="G56" s="56" t="e">
        <f>IF(Voto!#REF!=1,"De acuerdo",IF(Voto!#REF!=2,"En desacuerdo",IF(Voto!#REF!=3,"Abstención","")))</f>
        <v>#REF!</v>
      </c>
      <c r="H56" s="59"/>
      <c r="I56" s="57" t="e">
        <f>Voto!#REF!</f>
        <v>#REF!</v>
      </c>
      <c r="J56" s="4" t="s">
        <v>490</v>
      </c>
      <c r="L56" s="4" t="str">
        <f t="shared" si="0"/>
        <v/>
      </c>
    </row>
    <row r="57" spans="1:12" s="4" customFormat="1" ht="25.5" customHeight="1" x14ac:dyDescent="0.3">
      <c r="A57" s="20" t="s">
        <v>447</v>
      </c>
      <c r="B57" s="6"/>
      <c r="D57" s="15" t="s">
        <v>444</v>
      </c>
      <c r="E57" s="143" t="s">
        <v>445</v>
      </c>
      <c r="F57" s="144"/>
      <c r="G57" s="56" t="e">
        <f>IF(Voto!#REF!=1,"De acuerdo",IF(Voto!#REF!=2,"En desacuerdo",IF(Voto!#REF!=3,"Abstención","")))</f>
        <v>#REF!</v>
      </c>
      <c r="H57" s="59"/>
      <c r="I57" s="57" t="e">
        <f>Voto!#REF!</f>
        <v>#REF!</v>
      </c>
      <c r="J57" s="4" t="s">
        <v>490</v>
      </c>
      <c r="L57" s="4" t="str">
        <f t="shared" si="0"/>
        <v/>
      </c>
    </row>
    <row r="58" spans="1:12" s="4" customFormat="1" ht="25.5" customHeight="1" x14ac:dyDescent="0.3">
      <c r="A58" s="21" t="s">
        <v>449</v>
      </c>
      <c r="B58" s="22"/>
      <c r="D58" s="55" t="s">
        <v>446</v>
      </c>
      <c r="E58" s="141" t="s">
        <v>447</v>
      </c>
      <c r="F58" s="142"/>
      <c r="G58" s="56" t="e">
        <f>IF(Voto!#REF!=1,"De acuerdo",IF(Voto!#REF!=2,"En desacuerdo",IF(Voto!#REF!=3,"Abstención","")))</f>
        <v>#REF!</v>
      </c>
      <c r="H58" s="59"/>
      <c r="I58" s="57" t="e">
        <f>Voto!#REF!</f>
        <v>#REF!</v>
      </c>
      <c r="J58" s="4" t="s">
        <v>490</v>
      </c>
      <c r="L58" s="4" t="str">
        <f t="shared" si="0"/>
        <v/>
      </c>
    </row>
    <row r="59" spans="1:12" s="4" customFormat="1" ht="25.5" customHeight="1" x14ac:dyDescent="0.3">
      <c r="A59" s="20" t="s">
        <v>451</v>
      </c>
      <c r="B59" s="6"/>
      <c r="D59" s="15" t="s">
        <v>448</v>
      </c>
      <c r="E59" s="143" t="s">
        <v>449</v>
      </c>
      <c r="F59" s="144"/>
      <c r="G59" s="56" t="e">
        <f>IF(Voto!#REF!=1,"De acuerdo",IF(Voto!#REF!=2,"En desacuerdo",IF(Voto!#REF!=3,"Abstención","")))</f>
        <v>#REF!</v>
      </c>
      <c r="H59" s="59"/>
      <c r="I59" s="57" t="e">
        <f>Voto!#REF!</f>
        <v>#REF!</v>
      </c>
      <c r="J59" s="4" t="s">
        <v>490</v>
      </c>
      <c r="L59" s="4" t="str">
        <f t="shared" si="0"/>
        <v/>
      </c>
    </row>
    <row r="60" spans="1:12" s="4" customFormat="1" ht="25.5" customHeight="1" x14ac:dyDescent="0.3">
      <c r="A60" s="21"/>
      <c r="B60" s="22"/>
      <c r="D60" s="55" t="s">
        <v>450</v>
      </c>
      <c r="E60" s="141" t="s">
        <v>451</v>
      </c>
      <c r="F60" s="142"/>
      <c r="G60" s="56" t="e">
        <f>IF(Voto!#REF!=1,"De acuerdo",IF(Voto!#REF!=2,"En desacuerdo",IF(Voto!#REF!=3,"Abstención","")))</f>
        <v>#REF!</v>
      </c>
      <c r="H60" s="59"/>
      <c r="I60" s="57" t="e">
        <f>Voto!#REF!</f>
        <v>#REF!</v>
      </c>
      <c r="L60" s="4" t="str">
        <f t="shared" si="0"/>
        <v/>
      </c>
    </row>
    <row r="61" spans="1:12" s="4" customFormat="1" ht="16.05" customHeight="1" x14ac:dyDescent="0.3">
      <c r="A61" s="24"/>
      <c r="B61" s="25"/>
      <c r="D61" s="63" t="s">
        <v>471</v>
      </c>
      <c r="E61" s="64"/>
      <c r="F61" s="64"/>
      <c r="G61" s="64" t="str">
        <f>IF(Voto!M24=1,"De acuerdo",IF(Voto!M24=2,"En desacuerdo",IF(Voto!M24=3,"Abstención","")))</f>
        <v/>
      </c>
      <c r="H61" s="64"/>
      <c r="I61" s="60">
        <f>Voto!K24</f>
        <v>0</v>
      </c>
      <c r="J61" s="19" t="s">
        <v>490</v>
      </c>
      <c r="L61" s="4" t="str">
        <f t="shared" si="0"/>
        <v/>
      </c>
    </row>
    <row r="62" spans="1:12" s="4" customFormat="1" ht="25.95" x14ac:dyDescent="0.3">
      <c r="A62" s="21" t="s">
        <v>7</v>
      </c>
      <c r="B62" s="22"/>
      <c r="D62" s="55" t="s">
        <v>6</v>
      </c>
      <c r="E62" s="145" t="s">
        <v>7</v>
      </c>
      <c r="F62" s="145"/>
      <c r="G62" s="56" t="str">
        <f>IF(Voto!M25=1,"De acuerdo",IF(Voto!M25=2,"En desacuerdo",IF(Voto!M25=3,"Abstención","")))</f>
        <v/>
      </c>
      <c r="H62" s="59"/>
      <c r="I62" s="57" t="str">
        <f>Voto!K25</f>
        <v/>
      </c>
      <c r="J62" s="4" t="s">
        <v>490</v>
      </c>
      <c r="L62" s="4" t="str">
        <f t="shared" si="0"/>
        <v/>
      </c>
    </row>
    <row r="63" spans="1:12" s="4" customFormat="1" ht="20.100000000000001" customHeight="1" x14ac:dyDescent="0.3">
      <c r="A63" s="20" t="s">
        <v>75</v>
      </c>
      <c r="B63" s="6"/>
      <c r="D63" s="15" t="s">
        <v>74</v>
      </c>
      <c r="E63" s="146" t="s">
        <v>75</v>
      </c>
      <c r="F63" s="146"/>
      <c r="G63" s="56" t="str">
        <f>IF(Voto!M26=1,"De acuerdo",IF(Voto!M26=2,"En desacuerdo",IF(Voto!M26=3,"Abstención","")))</f>
        <v/>
      </c>
      <c r="H63" s="59"/>
      <c r="I63" s="57" t="str">
        <f>Voto!K26</f>
        <v/>
      </c>
      <c r="J63" s="4" t="s">
        <v>490</v>
      </c>
      <c r="L63" s="4" t="str">
        <f t="shared" si="0"/>
        <v/>
      </c>
    </row>
    <row r="64" spans="1:12" s="4" customFormat="1" ht="20.100000000000001" customHeight="1" x14ac:dyDescent="0.3">
      <c r="A64" s="21" t="s">
        <v>125</v>
      </c>
      <c r="B64" s="22"/>
      <c r="D64" s="55" t="s">
        <v>124</v>
      </c>
      <c r="E64" s="145" t="s">
        <v>125</v>
      </c>
      <c r="F64" s="145"/>
      <c r="G64" s="56" t="str">
        <f>IF(Voto!M27=1,"De acuerdo",IF(Voto!M27=2,"En desacuerdo",IF(Voto!M27=3,"Abstención","")))</f>
        <v/>
      </c>
      <c r="H64" s="59"/>
      <c r="I64" s="57" t="str">
        <f>Voto!K27</f>
        <v/>
      </c>
      <c r="J64" s="4" t="s">
        <v>490</v>
      </c>
      <c r="L64" s="4" t="str">
        <f t="shared" si="0"/>
        <v/>
      </c>
    </row>
    <row r="65" spans="1:12" s="4" customFormat="1" ht="39" x14ac:dyDescent="0.3">
      <c r="A65" s="20" t="s">
        <v>129</v>
      </c>
      <c r="B65" s="6"/>
      <c r="D65" s="15" t="s">
        <v>128</v>
      </c>
      <c r="E65" s="146" t="s">
        <v>129</v>
      </c>
      <c r="F65" s="146"/>
      <c r="G65" s="56" t="str">
        <f>IF(Voto!M28=1,"De acuerdo",IF(Voto!M28=2,"En desacuerdo",IF(Voto!M28=3,"Abstención","")))</f>
        <v/>
      </c>
      <c r="H65" s="59"/>
      <c r="I65" s="57" t="str">
        <f>Voto!K28</f>
        <v/>
      </c>
      <c r="J65" s="4" t="s">
        <v>490</v>
      </c>
      <c r="L65" s="4" t="str">
        <f t="shared" si="0"/>
        <v/>
      </c>
    </row>
    <row r="66" spans="1:12" s="4" customFormat="1" ht="20.100000000000001" customHeight="1" x14ac:dyDescent="0.3">
      <c r="A66" s="21" t="s">
        <v>295</v>
      </c>
      <c r="B66" s="22"/>
      <c r="D66" s="55" t="s">
        <v>294</v>
      </c>
      <c r="E66" s="145" t="s">
        <v>295</v>
      </c>
      <c r="F66" s="145"/>
      <c r="G66" s="56" t="str">
        <f>IF(Voto!M29=1,"De acuerdo",IF(Voto!M29=2,"En desacuerdo",IF(Voto!M29=3,"Abstención","")))</f>
        <v/>
      </c>
      <c r="H66" s="59"/>
      <c r="I66" s="57" t="str">
        <f>Voto!K29</f>
        <v/>
      </c>
      <c r="J66" s="4" t="s">
        <v>490</v>
      </c>
      <c r="L66" s="4" t="str">
        <f t="shared" si="0"/>
        <v/>
      </c>
    </row>
    <row r="67" spans="1:12" s="4" customFormat="1" ht="27.6" x14ac:dyDescent="0.3">
      <c r="A67" s="20" t="s">
        <v>297</v>
      </c>
      <c r="B67" s="6"/>
      <c r="D67" s="15" t="s">
        <v>296</v>
      </c>
      <c r="E67" s="146" t="s">
        <v>297</v>
      </c>
      <c r="F67" s="146"/>
      <c r="G67" s="56" t="e">
        <f>IF(Voto!#REF!=1,"De acuerdo",IF(Voto!#REF!=2,"En desacuerdo",IF(Voto!#REF!=3,"Abstención","")))</f>
        <v>#REF!</v>
      </c>
      <c r="H67" s="59"/>
      <c r="I67" s="57" t="e">
        <f>Voto!#REF!</f>
        <v>#REF!</v>
      </c>
      <c r="J67" s="4" t="s">
        <v>490</v>
      </c>
      <c r="L67" s="4" t="str">
        <f t="shared" si="0"/>
        <v/>
      </c>
    </row>
    <row r="68" spans="1:12" s="4" customFormat="1" ht="41.4" x14ac:dyDescent="0.3">
      <c r="A68" s="21" t="s">
        <v>337</v>
      </c>
      <c r="B68" s="22"/>
      <c r="D68" s="55" t="s">
        <v>336</v>
      </c>
      <c r="E68" s="145" t="s">
        <v>337</v>
      </c>
      <c r="F68" s="145"/>
      <c r="G68" s="56" t="e">
        <f>IF(Voto!#REF!=1,"De acuerdo",IF(Voto!#REF!=2,"En desacuerdo",IF(Voto!#REF!=3,"Abstención","")))</f>
        <v>#REF!</v>
      </c>
      <c r="H68" s="59"/>
      <c r="I68" s="57" t="e">
        <f>Voto!#REF!</f>
        <v>#REF!</v>
      </c>
      <c r="J68" s="4" t="s">
        <v>490</v>
      </c>
      <c r="L68" s="4" t="str">
        <f t="shared" si="0"/>
        <v/>
      </c>
    </row>
    <row r="69" spans="1:12" s="4" customFormat="1" ht="16.05" customHeight="1" x14ac:dyDescent="0.3">
      <c r="A69" s="7"/>
      <c r="B69" s="25"/>
      <c r="D69" s="63" t="s">
        <v>467</v>
      </c>
      <c r="E69" s="64"/>
      <c r="F69" s="64"/>
      <c r="G69" s="64" t="str">
        <f>IF(Voto!M85=1,"De acuerdo",IF(Voto!M85=2,"En desacuerdo",IF(Voto!M85=3,"Abstención","")))</f>
        <v/>
      </c>
      <c r="H69" s="64"/>
      <c r="I69" s="60">
        <f>Voto!K85</f>
        <v>0</v>
      </c>
      <c r="J69" s="19" t="s">
        <v>490</v>
      </c>
      <c r="L69" s="4" t="str">
        <f t="shared" si="0"/>
        <v/>
      </c>
    </row>
    <row r="70" spans="1:12" s="4" customFormat="1" ht="20.100000000000001" customHeight="1" x14ac:dyDescent="0.3">
      <c r="A70" s="21" t="s">
        <v>53</v>
      </c>
      <c r="B70" s="22"/>
      <c r="D70" s="55" t="s">
        <v>52</v>
      </c>
      <c r="E70" s="145" t="s">
        <v>53</v>
      </c>
      <c r="F70" s="145"/>
      <c r="G70" s="56" t="e">
        <f>IF(Voto!#REF!=1,"De acuerdo",IF(Voto!#REF!=2,"En desacuerdo",IF(Voto!#REF!=3,"Abstención","")))</f>
        <v>#REF!</v>
      </c>
      <c r="H70" s="59"/>
      <c r="I70" s="57" t="e">
        <f>Voto!#REF!</f>
        <v>#REF!</v>
      </c>
      <c r="J70" s="4" t="s">
        <v>490</v>
      </c>
      <c r="L70" s="4" t="str">
        <f t="shared" si="0"/>
        <v/>
      </c>
    </row>
    <row r="71" spans="1:12" s="4" customFormat="1" ht="16.05" customHeight="1" x14ac:dyDescent="0.3">
      <c r="A71" s="7"/>
      <c r="B71" s="25"/>
      <c r="D71" s="63" t="s">
        <v>464</v>
      </c>
      <c r="E71" s="64"/>
      <c r="F71" s="64"/>
      <c r="G71" s="64" t="str">
        <f>IF(Voto!M107=1,"De acuerdo",IF(Voto!M107=2,"En desacuerdo",IF(Voto!M107=3,"Abstención","")))</f>
        <v/>
      </c>
      <c r="H71" s="64"/>
      <c r="I71" s="60">
        <f>Voto!K107</f>
        <v>0</v>
      </c>
      <c r="J71" s="19" t="s">
        <v>490</v>
      </c>
      <c r="L71" s="4" t="str">
        <f t="shared" si="0"/>
        <v/>
      </c>
    </row>
    <row r="72" spans="1:12" s="4" customFormat="1" ht="25.95" x14ac:dyDescent="0.3">
      <c r="A72" s="21" t="s">
        <v>33</v>
      </c>
      <c r="B72" s="22"/>
      <c r="D72" s="55" t="s">
        <v>32</v>
      </c>
      <c r="E72" s="145" t="s">
        <v>33</v>
      </c>
      <c r="F72" s="145"/>
      <c r="G72" s="56" t="str">
        <f>IF(Voto!M108=1,"De acuerdo",IF(Voto!M108=2,"En desacuerdo",IF(Voto!M108=3,"Abstención","")))</f>
        <v/>
      </c>
      <c r="H72" s="59"/>
      <c r="I72" s="57" t="str">
        <f>Voto!K108</f>
        <v/>
      </c>
      <c r="J72" s="4" t="s">
        <v>490</v>
      </c>
      <c r="L72" s="4" t="str">
        <f t="shared" si="0"/>
        <v/>
      </c>
    </row>
    <row r="73" spans="1:12" s="4" customFormat="1" ht="25.95" x14ac:dyDescent="0.3">
      <c r="A73" s="20" t="s">
        <v>35</v>
      </c>
      <c r="B73" s="6"/>
      <c r="D73" s="15" t="s">
        <v>34</v>
      </c>
      <c r="E73" s="146" t="s">
        <v>35</v>
      </c>
      <c r="F73" s="146"/>
      <c r="G73" s="56" t="str">
        <f>IF(Voto!M109=1,"De acuerdo",IF(Voto!M109=2,"En desacuerdo",IF(Voto!M109=3,"Abstención","")))</f>
        <v/>
      </c>
      <c r="H73" s="59"/>
      <c r="I73" s="57" t="str">
        <f>Voto!K109</f>
        <v/>
      </c>
      <c r="J73" s="4" t="s">
        <v>490</v>
      </c>
      <c r="L73" s="4" t="str">
        <f t="shared" si="0"/>
        <v/>
      </c>
    </row>
    <row r="74" spans="1:12" s="4" customFormat="1" ht="25.95" x14ac:dyDescent="0.3">
      <c r="A74" s="21" t="s">
        <v>79</v>
      </c>
      <c r="B74" s="22"/>
      <c r="D74" s="55" t="s">
        <v>78</v>
      </c>
      <c r="E74" s="145" t="s">
        <v>79</v>
      </c>
      <c r="F74" s="145"/>
      <c r="G74" s="56" t="str">
        <f>IF(Voto!M111=1,"De acuerdo",IF(Voto!M111=2,"En desacuerdo",IF(Voto!M111=3,"Abstención","")))</f>
        <v/>
      </c>
      <c r="H74" s="59"/>
      <c r="I74" s="57" t="str">
        <f>Voto!K111</f>
        <v/>
      </c>
      <c r="J74" s="4" t="s">
        <v>490</v>
      </c>
      <c r="L74" s="4" t="str">
        <f t="shared" si="0"/>
        <v/>
      </c>
    </row>
    <row r="75" spans="1:12" s="4" customFormat="1" ht="55.2" x14ac:dyDescent="0.3">
      <c r="A75" s="20" t="s">
        <v>165</v>
      </c>
      <c r="B75" s="6"/>
      <c r="D75" s="15" t="s">
        <v>164</v>
      </c>
      <c r="E75" s="146" t="s">
        <v>165</v>
      </c>
      <c r="F75" s="146"/>
      <c r="G75" s="56" t="e">
        <f>IF(Voto!#REF!=1,"De acuerdo",IF(Voto!#REF!=2,"En desacuerdo",IF(Voto!#REF!=3,"Abstención","")))</f>
        <v>#REF!</v>
      </c>
      <c r="H75" s="59"/>
      <c r="I75" s="57" t="e">
        <f>Voto!#REF!</f>
        <v>#REF!</v>
      </c>
      <c r="J75" s="4" t="s">
        <v>490</v>
      </c>
      <c r="L75" s="4" t="str">
        <f t="shared" si="0"/>
        <v/>
      </c>
    </row>
    <row r="76" spans="1:12" s="4" customFormat="1" ht="16.05" customHeight="1" x14ac:dyDescent="0.3">
      <c r="A76" s="7"/>
      <c r="B76" s="25"/>
      <c r="D76" s="63" t="s">
        <v>462</v>
      </c>
      <c r="E76" s="64"/>
      <c r="F76" s="64"/>
      <c r="G76" s="64" t="e">
        <f>IF(Voto!#REF!=1,"De acuerdo",IF(Voto!#REF!=2,"En desacuerdo",IF(Voto!#REF!=3,"Abstención","")))</f>
        <v>#REF!</v>
      </c>
      <c r="H76" s="64"/>
      <c r="I76" s="60" t="e">
        <f>Voto!#REF!</f>
        <v>#REF!</v>
      </c>
      <c r="J76" s="19" t="s">
        <v>490</v>
      </c>
      <c r="L76" s="4" t="str">
        <f t="shared" si="0"/>
        <v/>
      </c>
    </row>
    <row r="77" spans="1:12" s="4" customFormat="1" ht="25.95" x14ac:dyDescent="0.3">
      <c r="A77" s="21" t="s">
        <v>289</v>
      </c>
      <c r="B77" s="22"/>
      <c r="D77" s="55" t="s">
        <v>288</v>
      </c>
      <c r="E77" s="145" t="s">
        <v>289</v>
      </c>
      <c r="F77" s="145"/>
      <c r="G77" s="56" t="str">
        <f>IF(Voto!M220=1,"De acuerdo",IF(Voto!M220=2,"En desacuerdo",IF(Voto!M220=3,"Abstención","")))</f>
        <v/>
      </c>
      <c r="H77" s="59"/>
      <c r="I77" s="57" t="str">
        <f>Voto!K220</f>
        <v/>
      </c>
      <c r="J77" s="4" t="s">
        <v>490</v>
      </c>
      <c r="L77" s="4" t="str">
        <f t="shared" si="0"/>
        <v/>
      </c>
    </row>
    <row r="78" spans="1:12" s="4" customFormat="1" ht="16.05" customHeight="1" x14ac:dyDescent="0.3">
      <c r="A78" s="7"/>
      <c r="B78" s="25"/>
      <c r="D78" s="63" t="s">
        <v>477</v>
      </c>
      <c r="E78" s="64"/>
      <c r="F78" s="64"/>
      <c r="G78" s="64" t="e">
        <f>IF(Voto!#REF!=1,"De acuerdo",IF(Voto!#REF!=2,"En desacuerdo",IF(Voto!#REF!=3,"Abstención","")))</f>
        <v>#REF!</v>
      </c>
      <c r="H78" s="64"/>
      <c r="I78" s="60" t="e">
        <f>Voto!#REF!</f>
        <v>#REF!</v>
      </c>
      <c r="J78" s="19" t="s">
        <v>490</v>
      </c>
      <c r="L78" s="4" t="str">
        <f t="shared" si="0"/>
        <v/>
      </c>
    </row>
    <row r="79" spans="1:12" s="4" customFormat="1" ht="27.6" x14ac:dyDescent="0.3">
      <c r="A79" s="21" t="s">
        <v>201</v>
      </c>
      <c r="B79" s="22"/>
      <c r="D79" s="55" t="s">
        <v>200</v>
      </c>
      <c r="E79" s="145" t="s">
        <v>201</v>
      </c>
      <c r="F79" s="145"/>
      <c r="G79" s="56" t="e">
        <f>IF(Voto!#REF!=1,"De acuerdo",IF(Voto!#REF!=2,"En desacuerdo",IF(Voto!#REF!=3,"Abstención","")))</f>
        <v>#REF!</v>
      </c>
      <c r="H79" s="59"/>
      <c r="I79" s="57" t="e">
        <f>Voto!#REF!</f>
        <v>#REF!</v>
      </c>
      <c r="J79" s="4" t="s">
        <v>490</v>
      </c>
      <c r="L79" s="4" t="str">
        <f t="shared" si="0"/>
        <v/>
      </c>
    </row>
    <row r="80" spans="1:12" s="4" customFormat="1" ht="41.4" x14ac:dyDescent="0.3">
      <c r="A80" s="20" t="s">
        <v>203</v>
      </c>
      <c r="B80" s="6"/>
      <c r="D80" s="15" t="s">
        <v>202</v>
      </c>
      <c r="E80" s="146" t="s">
        <v>203</v>
      </c>
      <c r="F80" s="146"/>
      <c r="G80" s="56" t="e">
        <f>IF(Voto!#REF!=1,"De acuerdo",IF(Voto!#REF!=2,"En desacuerdo",IF(Voto!#REF!=3,"Abstención","")))</f>
        <v>#REF!</v>
      </c>
      <c r="H80" s="59"/>
      <c r="I80" s="57" t="e">
        <f>Voto!#REF!</f>
        <v>#REF!</v>
      </c>
      <c r="J80" s="4" t="s">
        <v>490</v>
      </c>
      <c r="L80" s="4" t="str">
        <f t="shared" si="0"/>
        <v/>
      </c>
    </row>
    <row r="81" spans="1:12" s="4" customFormat="1" ht="55.2" x14ac:dyDescent="0.3">
      <c r="A81" s="21" t="s">
        <v>391</v>
      </c>
      <c r="B81" s="22"/>
      <c r="D81" s="55" t="s">
        <v>390</v>
      </c>
      <c r="E81" s="145" t="s">
        <v>391</v>
      </c>
      <c r="F81" s="145"/>
      <c r="G81" s="56" t="e">
        <f>IF(Voto!#REF!=1,"De acuerdo",IF(Voto!#REF!=2,"En desacuerdo",IF(Voto!#REF!=3,"Abstención","")))</f>
        <v>#REF!</v>
      </c>
      <c r="H81" s="59"/>
      <c r="I81" s="57" t="e">
        <f>Voto!#REF!</f>
        <v>#REF!</v>
      </c>
      <c r="J81" s="4" t="s">
        <v>490</v>
      </c>
      <c r="L81" s="4" t="str">
        <f t="shared" si="0"/>
        <v/>
      </c>
    </row>
    <row r="82" spans="1:12" s="4" customFormat="1" ht="16.05" customHeight="1" x14ac:dyDescent="0.3">
      <c r="A82" s="7"/>
      <c r="B82" s="25"/>
      <c r="D82" s="63" t="s">
        <v>460</v>
      </c>
      <c r="E82" s="64"/>
      <c r="F82" s="64"/>
      <c r="G82" s="64" t="e">
        <f>IF(Voto!#REF!=1,"De acuerdo",IF(Voto!#REF!=2,"En desacuerdo",IF(Voto!#REF!=3,"Abstención","")))</f>
        <v>#REF!</v>
      </c>
      <c r="H82" s="64"/>
      <c r="I82" s="60" t="e">
        <f>Voto!#REF!</f>
        <v>#REF!</v>
      </c>
      <c r="J82" s="19" t="s">
        <v>490</v>
      </c>
      <c r="L82" s="4" t="str">
        <f t="shared" si="0"/>
        <v/>
      </c>
    </row>
    <row r="83" spans="1:12" s="4" customFormat="1" ht="41.4" x14ac:dyDescent="0.3">
      <c r="A83" s="21" t="s">
        <v>3</v>
      </c>
      <c r="B83" s="22"/>
      <c r="D83" s="55" t="s">
        <v>2</v>
      </c>
      <c r="E83" s="145" t="s">
        <v>3</v>
      </c>
      <c r="F83" s="145"/>
      <c r="G83" s="56" t="e">
        <f>IF(Voto!#REF!=1,"De acuerdo",IF(Voto!#REF!=2,"En desacuerdo",IF(Voto!#REF!=3,"Abstención","")))</f>
        <v>#REF!</v>
      </c>
      <c r="H83" s="59"/>
      <c r="I83" s="57" t="e">
        <f>Voto!#REF!</f>
        <v>#REF!</v>
      </c>
      <c r="J83" s="4" t="s">
        <v>490</v>
      </c>
      <c r="L83" s="4" t="str">
        <f t="shared" si="0"/>
        <v/>
      </c>
    </row>
    <row r="84" spans="1:12" s="4" customFormat="1" ht="27.6" x14ac:dyDescent="0.3">
      <c r="A84" s="20" t="s">
        <v>41</v>
      </c>
      <c r="B84" s="6"/>
      <c r="D84" s="15" t="s">
        <v>40</v>
      </c>
      <c r="E84" s="146" t="s">
        <v>41</v>
      </c>
      <c r="F84" s="146"/>
      <c r="G84" s="56" t="e">
        <f>IF(Voto!#REF!=1,"De acuerdo",IF(Voto!#REF!=2,"En desacuerdo",IF(Voto!#REF!=3,"Abstención","")))</f>
        <v>#REF!</v>
      </c>
      <c r="H84" s="59"/>
      <c r="I84" s="57" t="e">
        <f>Voto!#REF!</f>
        <v>#REF!</v>
      </c>
      <c r="J84" s="4" t="s">
        <v>490</v>
      </c>
      <c r="L84" s="4" t="str">
        <f t="shared" si="0"/>
        <v/>
      </c>
    </row>
    <row r="85" spans="1:12" s="4" customFormat="1" ht="41.4" x14ac:dyDescent="0.3">
      <c r="A85" s="21" t="s">
        <v>43</v>
      </c>
      <c r="B85" s="22"/>
      <c r="D85" s="55" t="s">
        <v>42</v>
      </c>
      <c r="E85" s="145" t="s">
        <v>43</v>
      </c>
      <c r="F85" s="145"/>
      <c r="G85" s="56" t="e">
        <f>IF(Voto!#REF!=1,"De acuerdo",IF(Voto!#REF!=2,"En desacuerdo",IF(Voto!#REF!=3,"Abstención","")))</f>
        <v>#REF!</v>
      </c>
      <c r="H85" s="59"/>
      <c r="I85" s="57" t="e">
        <f>Voto!#REF!</f>
        <v>#REF!</v>
      </c>
      <c r="J85" s="4" t="s">
        <v>490</v>
      </c>
      <c r="L85" s="4" t="str">
        <f t="shared" si="0"/>
        <v/>
      </c>
    </row>
    <row r="86" spans="1:12" s="4" customFormat="1" ht="41.4" x14ac:dyDescent="0.3">
      <c r="A86" s="20" t="s">
        <v>65</v>
      </c>
      <c r="B86" s="6"/>
      <c r="D86" s="15" t="s">
        <v>64</v>
      </c>
      <c r="E86" s="146" t="s">
        <v>65</v>
      </c>
      <c r="F86" s="146"/>
      <c r="G86" s="56" t="e">
        <f>IF(Voto!#REF!=1,"De acuerdo",IF(Voto!#REF!=2,"En desacuerdo",IF(Voto!#REF!=3,"Abstención","")))</f>
        <v>#REF!</v>
      </c>
      <c r="H86" s="59"/>
      <c r="I86" s="57" t="e">
        <f>Voto!#REF!</f>
        <v>#REF!</v>
      </c>
      <c r="J86" s="4" t="s">
        <v>490</v>
      </c>
      <c r="L86" s="4" t="str">
        <f t="shared" si="0"/>
        <v/>
      </c>
    </row>
    <row r="87" spans="1:12" s="4" customFormat="1" ht="41.4" x14ac:dyDescent="0.3">
      <c r="A87" s="21" t="s">
        <v>77</v>
      </c>
      <c r="B87" s="22"/>
      <c r="D87" s="55" t="s">
        <v>76</v>
      </c>
      <c r="E87" s="145" t="s">
        <v>77</v>
      </c>
      <c r="F87" s="145"/>
      <c r="G87" s="56" t="e">
        <f>IF(Voto!#REF!=1,"De acuerdo",IF(Voto!#REF!=2,"En desacuerdo",IF(Voto!#REF!=3,"Abstención","")))</f>
        <v>#REF!</v>
      </c>
      <c r="H87" s="59"/>
      <c r="I87" s="57" t="e">
        <f>Voto!#REF!</f>
        <v>#REF!</v>
      </c>
      <c r="J87" s="4" t="s">
        <v>490</v>
      </c>
      <c r="L87" s="4" t="str">
        <f t="shared" si="0"/>
        <v/>
      </c>
    </row>
    <row r="88" spans="1:12" s="4" customFormat="1" ht="27.6" x14ac:dyDescent="0.3">
      <c r="A88" s="20" t="s">
        <v>97</v>
      </c>
      <c r="B88" s="6"/>
      <c r="D88" s="15" t="s">
        <v>96</v>
      </c>
      <c r="E88" s="146" t="s">
        <v>97</v>
      </c>
      <c r="F88" s="146"/>
      <c r="G88" s="56" t="e">
        <f>IF(Voto!#REF!=1,"De acuerdo",IF(Voto!#REF!=2,"En desacuerdo",IF(Voto!#REF!=3,"Abstención","")))</f>
        <v>#REF!</v>
      </c>
      <c r="H88" s="59"/>
      <c r="I88" s="57" t="e">
        <f>Voto!#REF!</f>
        <v>#REF!</v>
      </c>
      <c r="J88" s="4" t="s">
        <v>490</v>
      </c>
      <c r="L88" s="4" t="str">
        <f t="shared" si="0"/>
        <v/>
      </c>
    </row>
    <row r="89" spans="1:12" s="4" customFormat="1" ht="41.4" x14ac:dyDescent="0.3">
      <c r="A89" s="21" t="s">
        <v>105</v>
      </c>
      <c r="B89" s="22"/>
      <c r="D89" s="55" t="s">
        <v>104</v>
      </c>
      <c r="E89" s="145" t="s">
        <v>105</v>
      </c>
      <c r="F89" s="145"/>
      <c r="G89" s="56" t="e">
        <f>IF(Voto!#REF!=1,"De acuerdo",IF(Voto!#REF!=2,"En desacuerdo",IF(Voto!#REF!=3,"Abstención","")))</f>
        <v>#REF!</v>
      </c>
      <c r="H89" s="59"/>
      <c r="I89" s="57" t="e">
        <f>Voto!#REF!</f>
        <v>#REF!</v>
      </c>
      <c r="J89" s="4" t="s">
        <v>490</v>
      </c>
      <c r="L89" s="4" t="str">
        <f t="shared" si="0"/>
        <v/>
      </c>
    </row>
    <row r="90" spans="1:12" s="4" customFormat="1" ht="27.6" x14ac:dyDescent="0.3">
      <c r="A90" s="20" t="s">
        <v>107</v>
      </c>
      <c r="B90" s="6"/>
      <c r="D90" s="15" t="s">
        <v>106</v>
      </c>
      <c r="E90" s="146" t="s">
        <v>107</v>
      </c>
      <c r="F90" s="146"/>
      <c r="G90" s="56" t="e">
        <f>IF(Voto!#REF!=1,"De acuerdo",IF(Voto!#REF!=2,"En desacuerdo",IF(Voto!#REF!=3,"Abstención","")))</f>
        <v>#REF!</v>
      </c>
      <c r="H90" s="59"/>
      <c r="I90" s="57" t="e">
        <f>Voto!#REF!</f>
        <v>#REF!</v>
      </c>
      <c r="J90" s="4" t="s">
        <v>490</v>
      </c>
      <c r="L90" s="4" t="str">
        <f t="shared" si="0"/>
        <v/>
      </c>
    </row>
    <row r="91" spans="1:12" s="4" customFormat="1" ht="27.6" x14ac:dyDescent="0.3">
      <c r="A91" s="21" t="s">
        <v>109</v>
      </c>
      <c r="B91" s="22"/>
      <c r="D91" s="55" t="s">
        <v>108</v>
      </c>
      <c r="E91" s="145" t="s">
        <v>109</v>
      </c>
      <c r="F91" s="145"/>
      <c r="G91" s="56" t="e">
        <f>IF(Voto!#REF!=1,"De acuerdo",IF(Voto!#REF!=2,"En desacuerdo",IF(Voto!#REF!=3,"Abstención","")))</f>
        <v>#REF!</v>
      </c>
      <c r="H91" s="59"/>
      <c r="I91" s="57" t="e">
        <f>Voto!#REF!</f>
        <v>#REF!</v>
      </c>
      <c r="J91" s="4" t="s">
        <v>490</v>
      </c>
      <c r="L91" s="4" t="str">
        <f t="shared" si="0"/>
        <v/>
      </c>
    </row>
    <row r="92" spans="1:12" s="4" customFormat="1" ht="27.6" x14ac:dyDescent="0.3">
      <c r="A92" s="20" t="s">
        <v>115</v>
      </c>
      <c r="B92" s="6"/>
      <c r="D92" s="15" t="s">
        <v>114</v>
      </c>
      <c r="E92" s="146" t="s">
        <v>115</v>
      </c>
      <c r="F92" s="146"/>
      <c r="G92" s="56" t="e">
        <f>IF(Voto!#REF!=1,"De acuerdo",IF(Voto!#REF!=2,"En desacuerdo",IF(Voto!#REF!=3,"Abstención","")))</f>
        <v>#REF!</v>
      </c>
      <c r="H92" s="59"/>
      <c r="I92" s="57" t="e">
        <f>Voto!#REF!</f>
        <v>#REF!</v>
      </c>
      <c r="J92" s="4" t="s">
        <v>490</v>
      </c>
      <c r="L92" s="4" t="str">
        <f t="shared" si="0"/>
        <v/>
      </c>
    </row>
    <row r="93" spans="1:12" s="4" customFormat="1" ht="41.4" x14ac:dyDescent="0.3">
      <c r="A93" s="21" t="s">
        <v>117</v>
      </c>
      <c r="B93" s="22"/>
      <c r="D93" s="55" t="s">
        <v>116</v>
      </c>
      <c r="E93" s="145" t="s">
        <v>117</v>
      </c>
      <c r="F93" s="145"/>
      <c r="G93" s="56" t="e">
        <f>IF(Voto!#REF!=1,"De acuerdo",IF(Voto!#REF!=2,"En desacuerdo",IF(Voto!#REF!=3,"Abstención","")))</f>
        <v>#REF!</v>
      </c>
      <c r="H93" s="59"/>
      <c r="I93" s="57" t="e">
        <f>Voto!#REF!</f>
        <v>#REF!</v>
      </c>
      <c r="J93" s="4" t="s">
        <v>490</v>
      </c>
      <c r="L93" s="4" t="str">
        <f t="shared" si="0"/>
        <v/>
      </c>
    </row>
    <row r="94" spans="1:12" s="4" customFormat="1" ht="20.100000000000001" customHeight="1" x14ac:dyDescent="0.3">
      <c r="A94" s="20" t="s">
        <v>123</v>
      </c>
      <c r="B94" s="6"/>
      <c r="D94" s="15" t="s">
        <v>122</v>
      </c>
      <c r="E94" s="146" t="s">
        <v>123</v>
      </c>
      <c r="F94" s="146"/>
      <c r="G94" s="56" t="e">
        <f>IF(Voto!#REF!=1,"De acuerdo",IF(Voto!#REF!=2,"En desacuerdo",IF(Voto!#REF!=3,"Abstención","")))</f>
        <v>#REF!</v>
      </c>
      <c r="H94" s="59"/>
      <c r="I94" s="57" t="e">
        <f>Voto!#REF!</f>
        <v>#REF!</v>
      </c>
      <c r="J94" s="4" t="s">
        <v>490</v>
      </c>
      <c r="L94" s="4" t="str">
        <f t="shared" si="0"/>
        <v/>
      </c>
    </row>
    <row r="95" spans="1:12" s="4" customFormat="1" ht="41.4" x14ac:dyDescent="0.3">
      <c r="A95" s="21" t="s">
        <v>149</v>
      </c>
      <c r="B95" s="22"/>
      <c r="D95" s="55" t="s">
        <v>148</v>
      </c>
      <c r="E95" s="145" t="s">
        <v>149</v>
      </c>
      <c r="F95" s="145"/>
      <c r="G95" s="56" t="e">
        <f>IF(Voto!#REF!=1,"De acuerdo",IF(Voto!#REF!=2,"En desacuerdo",IF(Voto!#REF!=3,"Abstención","")))</f>
        <v>#REF!</v>
      </c>
      <c r="H95" s="59"/>
      <c r="I95" s="57" t="e">
        <f>Voto!#REF!</f>
        <v>#REF!</v>
      </c>
      <c r="J95" s="4" t="s">
        <v>490</v>
      </c>
      <c r="L95" s="4" t="str">
        <f t="shared" si="0"/>
        <v/>
      </c>
    </row>
    <row r="96" spans="1:12" s="4" customFormat="1" ht="27.6" x14ac:dyDescent="0.3">
      <c r="A96" s="20" t="s">
        <v>157</v>
      </c>
      <c r="B96" s="6"/>
      <c r="D96" s="15" t="s">
        <v>156</v>
      </c>
      <c r="E96" s="146" t="s">
        <v>157</v>
      </c>
      <c r="F96" s="146"/>
      <c r="G96" s="56" t="e">
        <f>IF(Voto!#REF!=1,"De acuerdo",IF(Voto!#REF!=2,"En desacuerdo",IF(Voto!#REF!=3,"Abstención","")))</f>
        <v>#REF!</v>
      </c>
      <c r="H96" s="59"/>
      <c r="I96" s="57" t="e">
        <f>Voto!#REF!</f>
        <v>#REF!</v>
      </c>
      <c r="J96" s="4" t="s">
        <v>490</v>
      </c>
      <c r="L96" s="4" t="str">
        <f t="shared" si="0"/>
        <v/>
      </c>
    </row>
    <row r="97" spans="1:12" s="4" customFormat="1" ht="55.2" x14ac:dyDescent="0.3">
      <c r="A97" s="21" t="s">
        <v>159</v>
      </c>
      <c r="B97" s="22"/>
      <c r="D97" s="55" t="s">
        <v>158</v>
      </c>
      <c r="E97" s="145" t="s">
        <v>159</v>
      </c>
      <c r="F97" s="145"/>
      <c r="G97" s="56" t="e">
        <f>IF(Voto!#REF!=1,"De acuerdo",IF(Voto!#REF!=2,"En desacuerdo",IF(Voto!#REF!=3,"Abstención","")))</f>
        <v>#REF!</v>
      </c>
      <c r="H97" s="59"/>
      <c r="I97" s="57" t="e">
        <f>Voto!#REF!</f>
        <v>#REF!</v>
      </c>
      <c r="J97" s="4" t="s">
        <v>490</v>
      </c>
      <c r="L97" s="4" t="str">
        <f t="shared" si="0"/>
        <v/>
      </c>
    </row>
    <row r="98" spans="1:12" s="4" customFormat="1" ht="27.6" x14ac:dyDescent="0.3">
      <c r="A98" s="20" t="s">
        <v>207</v>
      </c>
      <c r="B98" s="6"/>
      <c r="D98" s="15" t="s">
        <v>206</v>
      </c>
      <c r="E98" s="146" t="s">
        <v>207</v>
      </c>
      <c r="F98" s="146"/>
      <c r="G98" s="56" t="e">
        <f>IF(Voto!#REF!=1,"De acuerdo",IF(Voto!#REF!=2,"En desacuerdo",IF(Voto!#REF!=3,"Abstención","")))</f>
        <v>#REF!</v>
      </c>
      <c r="H98" s="59"/>
      <c r="I98" s="57" t="e">
        <f>Voto!#REF!</f>
        <v>#REF!</v>
      </c>
      <c r="J98" s="4" t="s">
        <v>490</v>
      </c>
      <c r="L98" s="4" t="str">
        <f t="shared" si="0"/>
        <v/>
      </c>
    </row>
    <row r="99" spans="1:12" s="4" customFormat="1" ht="20.100000000000001" customHeight="1" x14ac:dyDescent="0.3">
      <c r="A99" s="21" t="s">
        <v>209</v>
      </c>
      <c r="B99" s="22"/>
      <c r="D99" s="55" t="s">
        <v>208</v>
      </c>
      <c r="E99" s="145" t="s">
        <v>209</v>
      </c>
      <c r="F99" s="145"/>
      <c r="G99" s="56" t="e">
        <f>IF(Voto!#REF!=1,"De acuerdo",IF(Voto!#REF!=2,"En desacuerdo",IF(Voto!#REF!=3,"Abstención","")))</f>
        <v>#REF!</v>
      </c>
      <c r="H99" s="59"/>
      <c r="I99" s="57" t="e">
        <f>Voto!#REF!</f>
        <v>#REF!</v>
      </c>
      <c r="J99" s="4" t="s">
        <v>490</v>
      </c>
      <c r="L99" s="4" t="str">
        <f t="shared" si="0"/>
        <v/>
      </c>
    </row>
    <row r="100" spans="1:12" s="4" customFormat="1" ht="27.6" x14ac:dyDescent="0.3">
      <c r="A100" s="20" t="s">
        <v>215</v>
      </c>
      <c r="B100" s="6"/>
      <c r="D100" s="15" t="s">
        <v>214</v>
      </c>
      <c r="E100" s="146" t="s">
        <v>215</v>
      </c>
      <c r="F100" s="146"/>
      <c r="G100" s="56" t="e">
        <f>IF(Voto!#REF!=1,"De acuerdo",IF(Voto!#REF!=2,"En desacuerdo",IF(Voto!#REF!=3,"Abstención","")))</f>
        <v>#REF!</v>
      </c>
      <c r="H100" s="59"/>
      <c r="I100" s="57" t="e">
        <f>Voto!#REF!</f>
        <v>#REF!</v>
      </c>
      <c r="J100" s="4" t="s">
        <v>490</v>
      </c>
      <c r="L100" s="4" t="str">
        <f t="shared" si="0"/>
        <v/>
      </c>
    </row>
    <row r="101" spans="1:12" s="4" customFormat="1" ht="27.6" x14ac:dyDescent="0.3">
      <c r="A101" s="21" t="s">
        <v>231</v>
      </c>
      <c r="B101" s="22"/>
      <c r="D101" s="55" t="s">
        <v>230</v>
      </c>
      <c r="E101" s="145" t="s">
        <v>231</v>
      </c>
      <c r="F101" s="145"/>
      <c r="G101" s="56" t="e">
        <f>IF(Voto!#REF!=1,"De acuerdo",IF(Voto!#REF!=2,"En desacuerdo",IF(Voto!#REF!=3,"Abstención","")))</f>
        <v>#REF!</v>
      </c>
      <c r="H101" s="59"/>
      <c r="I101" s="57" t="e">
        <f>Voto!#REF!</f>
        <v>#REF!</v>
      </c>
      <c r="J101" s="4" t="s">
        <v>490</v>
      </c>
      <c r="L101" s="4" t="str">
        <f t="shared" si="0"/>
        <v/>
      </c>
    </row>
    <row r="102" spans="1:12" s="4" customFormat="1" ht="27.6" x14ac:dyDescent="0.3">
      <c r="A102" s="20" t="s">
        <v>359</v>
      </c>
      <c r="B102" s="6"/>
      <c r="D102" s="15" t="s">
        <v>358</v>
      </c>
      <c r="E102" s="146" t="s">
        <v>359</v>
      </c>
      <c r="F102" s="146"/>
      <c r="G102" s="56" t="e">
        <f>IF(Voto!#REF!=1,"De acuerdo",IF(Voto!#REF!=2,"En desacuerdo",IF(Voto!#REF!=3,"Abstención","")))</f>
        <v>#REF!</v>
      </c>
      <c r="H102" s="59"/>
      <c r="I102" s="57" t="e">
        <f>Voto!#REF!</f>
        <v>#REF!</v>
      </c>
      <c r="J102" s="4" t="s">
        <v>490</v>
      </c>
      <c r="L102" s="4" t="str">
        <f t="shared" si="0"/>
        <v/>
      </c>
    </row>
    <row r="103" spans="1:12" s="4" customFormat="1" ht="41.4" x14ac:dyDescent="0.3">
      <c r="A103" s="21" t="s">
        <v>373</v>
      </c>
      <c r="B103" s="22"/>
      <c r="D103" s="55" t="s">
        <v>372</v>
      </c>
      <c r="E103" s="145" t="s">
        <v>373</v>
      </c>
      <c r="F103" s="145"/>
      <c r="G103" s="56" t="e">
        <f>IF(Voto!#REF!=1,"De acuerdo",IF(Voto!#REF!=2,"En desacuerdo",IF(Voto!#REF!=3,"Abstención","")))</f>
        <v>#REF!</v>
      </c>
      <c r="H103" s="59"/>
      <c r="I103" s="57" t="e">
        <f>Voto!#REF!</f>
        <v>#REF!</v>
      </c>
      <c r="J103" s="4" t="s">
        <v>490</v>
      </c>
      <c r="L103" s="4" t="str">
        <f t="shared" si="0"/>
        <v/>
      </c>
    </row>
    <row r="104" spans="1:12" s="4" customFormat="1" ht="41.4" x14ac:dyDescent="0.3">
      <c r="A104" s="20" t="s">
        <v>375</v>
      </c>
      <c r="B104" s="6"/>
      <c r="D104" s="15" t="s">
        <v>374</v>
      </c>
      <c r="E104" s="146" t="s">
        <v>375</v>
      </c>
      <c r="F104" s="146"/>
      <c r="G104" s="56" t="e">
        <f>IF(Voto!#REF!=1,"De acuerdo",IF(Voto!#REF!=2,"En desacuerdo",IF(Voto!#REF!=3,"Abstención","")))</f>
        <v>#REF!</v>
      </c>
      <c r="H104" s="59"/>
      <c r="I104" s="57" t="e">
        <f>Voto!#REF!</f>
        <v>#REF!</v>
      </c>
      <c r="J104" s="4" t="s">
        <v>490</v>
      </c>
      <c r="L104" s="4" t="str">
        <f t="shared" si="0"/>
        <v/>
      </c>
    </row>
    <row r="105" spans="1:12" s="4" customFormat="1" ht="55.2" x14ac:dyDescent="0.3">
      <c r="A105" s="21" t="s">
        <v>377</v>
      </c>
      <c r="B105" s="22"/>
      <c r="D105" s="55" t="s">
        <v>376</v>
      </c>
      <c r="E105" s="145" t="s">
        <v>377</v>
      </c>
      <c r="F105" s="145"/>
      <c r="G105" s="56" t="e">
        <f>IF(Voto!#REF!=1,"De acuerdo",IF(Voto!#REF!=2,"En desacuerdo",IF(Voto!#REF!=3,"Abstención","")))</f>
        <v>#REF!</v>
      </c>
      <c r="H105" s="59"/>
      <c r="I105" s="57" t="e">
        <f>Voto!#REF!</f>
        <v>#REF!</v>
      </c>
      <c r="J105" s="4" t="s">
        <v>490</v>
      </c>
      <c r="L105" s="4" t="str">
        <f t="shared" si="0"/>
        <v/>
      </c>
    </row>
    <row r="106" spans="1:12" s="4" customFormat="1" ht="55.2" x14ac:dyDescent="0.3">
      <c r="A106" s="20" t="s">
        <v>427</v>
      </c>
      <c r="B106" s="6"/>
      <c r="D106" s="15" t="s">
        <v>426</v>
      </c>
      <c r="E106" s="146" t="s">
        <v>427</v>
      </c>
      <c r="F106" s="146"/>
      <c r="G106" s="56" t="e">
        <f>IF(Voto!#REF!=1,"De acuerdo",IF(Voto!#REF!=2,"En desacuerdo",IF(Voto!#REF!=3,"Abstención","")))</f>
        <v>#REF!</v>
      </c>
      <c r="H106" s="59"/>
      <c r="I106" s="57" t="e">
        <f>Voto!#REF!</f>
        <v>#REF!</v>
      </c>
      <c r="J106" s="4" t="s">
        <v>490</v>
      </c>
      <c r="L106" s="4" t="str">
        <f t="shared" si="0"/>
        <v/>
      </c>
    </row>
    <row r="107" spans="1:12" s="4" customFormat="1" ht="55.2" x14ac:dyDescent="0.3">
      <c r="A107" s="21" t="s">
        <v>429</v>
      </c>
      <c r="B107" s="22"/>
      <c r="D107" s="55" t="s">
        <v>428</v>
      </c>
      <c r="E107" s="145" t="s">
        <v>429</v>
      </c>
      <c r="F107" s="145"/>
      <c r="G107" s="56" t="e">
        <f>IF(Voto!#REF!=1,"De acuerdo",IF(Voto!#REF!=2,"En desacuerdo",IF(Voto!#REF!=3,"Abstención","")))</f>
        <v>#REF!</v>
      </c>
      <c r="H107" s="59"/>
      <c r="I107" s="57" t="e">
        <f>Voto!#REF!</f>
        <v>#REF!</v>
      </c>
      <c r="J107" s="4" t="s">
        <v>490</v>
      </c>
      <c r="L107" s="4" t="str">
        <f t="shared" si="0"/>
        <v/>
      </c>
    </row>
    <row r="108" spans="1:12" s="4" customFormat="1" ht="55.2" x14ac:dyDescent="0.3">
      <c r="A108" s="20" t="s">
        <v>431</v>
      </c>
      <c r="B108" s="6"/>
      <c r="D108" s="15" t="s">
        <v>430</v>
      </c>
      <c r="E108" s="146" t="s">
        <v>431</v>
      </c>
      <c r="F108" s="146"/>
      <c r="G108" s="56" t="e">
        <f>IF(Voto!#REF!=1,"De acuerdo",IF(Voto!#REF!=2,"En desacuerdo",IF(Voto!#REF!=3,"Abstención","")))</f>
        <v>#REF!</v>
      </c>
      <c r="H108" s="59"/>
      <c r="I108" s="57" t="e">
        <f>Voto!#REF!</f>
        <v>#REF!</v>
      </c>
      <c r="J108" s="4" t="s">
        <v>490</v>
      </c>
      <c r="L108" s="4" t="str">
        <f t="shared" si="0"/>
        <v/>
      </c>
    </row>
    <row r="109" spans="1:12" s="4" customFormat="1" ht="16.05" customHeight="1" x14ac:dyDescent="0.3">
      <c r="A109" s="7"/>
      <c r="B109" s="25"/>
      <c r="D109" s="63" t="s">
        <v>474</v>
      </c>
      <c r="E109" s="64"/>
      <c r="F109" s="64"/>
      <c r="G109" s="64" t="e">
        <f>IF(Voto!#REF!=1,"De acuerdo",IF(Voto!#REF!=2,"En desacuerdo",IF(Voto!#REF!=3,"Abstención","")))</f>
        <v>#REF!</v>
      </c>
      <c r="H109" s="64"/>
      <c r="I109" s="60" t="e">
        <f>Voto!#REF!</f>
        <v>#REF!</v>
      </c>
      <c r="J109" s="19" t="s">
        <v>490</v>
      </c>
      <c r="L109" s="4" t="str">
        <f t="shared" si="0"/>
        <v/>
      </c>
    </row>
    <row r="110" spans="1:12" s="4" customFormat="1" ht="41.4" x14ac:dyDescent="0.3">
      <c r="A110" s="21" t="s">
        <v>67</v>
      </c>
      <c r="B110" s="22"/>
      <c r="D110" s="55" t="s">
        <v>66</v>
      </c>
      <c r="E110" s="145" t="s">
        <v>67</v>
      </c>
      <c r="F110" s="145"/>
      <c r="G110" s="56" t="e">
        <f>IF(Voto!#REF!=1,"De acuerdo",IF(Voto!#REF!=2,"En desacuerdo",IF(Voto!#REF!=3,"Abstención","")))</f>
        <v>#REF!</v>
      </c>
      <c r="H110" s="59"/>
      <c r="I110" s="57" t="e">
        <f>Voto!#REF!</f>
        <v>#REF!</v>
      </c>
      <c r="J110" s="4" t="s">
        <v>490</v>
      </c>
      <c r="L110" s="4" t="str">
        <f t="shared" si="0"/>
        <v/>
      </c>
    </row>
    <row r="111" spans="1:12" s="4" customFormat="1" ht="27.6" x14ac:dyDescent="0.3">
      <c r="A111" s="20" t="s">
        <v>99</v>
      </c>
      <c r="B111" s="6"/>
      <c r="D111" s="15" t="s">
        <v>98</v>
      </c>
      <c r="E111" s="146" t="s">
        <v>99</v>
      </c>
      <c r="F111" s="146"/>
      <c r="G111" s="56" t="e">
        <f>IF(Voto!#REF!=1,"De acuerdo",IF(Voto!#REF!=2,"En desacuerdo",IF(Voto!#REF!=3,"Abstención","")))</f>
        <v>#REF!</v>
      </c>
      <c r="H111" s="59"/>
      <c r="I111" s="57" t="e">
        <f>Voto!#REF!</f>
        <v>#REF!</v>
      </c>
      <c r="J111" s="4" t="s">
        <v>490</v>
      </c>
      <c r="L111" s="4" t="str">
        <f t="shared" si="0"/>
        <v/>
      </c>
    </row>
    <row r="112" spans="1:12" s="4" customFormat="1" ht="27.6" x14ac:dyDescent="0.3">
      <c r="A112" s="21" t="s">
        <v>139</v>
      </c>
      <c r="B112" s="22"/>
      <c r="D112" s="55" t="s">
        <v>138</v>
      </c>
      <c r="E112" s="145" t="s">
        <v>139</v>
      </c>
      <c r="F112" s="145"/>
      <c r="G112" s="56" t="e">
        <f>IF(Voto!#REF!=1,"De acuerdo",IF(Voto!#REF!=2,"En desacuerdo",IF(Voto!#REF!=3,"Abstención","")))</f>
        <v>#REF!</v>
      </c>
      <c r="H112" s="59"/>
      <c r="I112" s="57" t="e">
        <f>Voto!#REF!</f>
        <v>#REF!</v>
      </c>
      <c r="J112" s="4" t="s">
        <v>490</v>
      </c>
      <c r="L112" s="4" t="str">
        <f t="shared" si="0"/>
        <v/>
      </c>
    </row>
    <row r="113" spans="1:12" s="4" customFormat="1" ht="55.2" x14ac:dyDescent="0.3">
      <c r="A113" s="20" t="s">
        <v>245</v>
      </c>
      <c r="B113" s="6"/>
      <c r="D113" s="15" t="s">
        <v>244</v>
      </c>
      <c r="E113" s="146" t="s">
        <v>245</v>
      </c>
      <c r="F113" s="146"/>
      <c r="G113" s="56" t="e">
        <f>IF(Voto!#REF!=1,"De acuerdo",IF(Voto!#REF!=2,"En desacuerdo",IF(Voto!#REF!=3,"Abstención","")))</f>
        <v>#REF!</v>
      </c>
      <c r="H113" s="59"/>
      <c r="I113" s="57" t="e">
        <f>Voto!#REF!</f>
        <v>#REF!</v>
      </c>
      <c r="J113" s="4" t="s">
        <v>490</v>
      </c>
      <c r="L113" s="4" t="str">
        <f t="shared" ref="L113:L177" si="1">IF(K113=2,"Por favor justifique su voto","")</f>
        <v/>
      </c>
    </row>
    <row r="114" spans="1:12" s="4" customFormat="1" ht="41.4" x14ac:dyDescent="0.3">
      <c r="A114" s="21" t="s">
        <v>247</v>
      </c>
      <c r="B114" s="22"/>
      <c r="D114" s="55" t="s">
        <v>246</v>
      </c>
      <c r="E114" s="145" t="s">
        <v>247</v>
      </c>
      <c r="F114" s="145"/>
      <c r="G114" s="56" t="e">
        <f>IF(Voto!#REF!=1,"De acuerdo",IF(Voto!#REF!=2,"En desacuerdo",IF(Voto!#REF!=3,"Abstención","")))</f>
        <v>#REF!</v>
      </c>
      <c r="H114" s="59"/>
      <c r="I114" s="57" t="e">
        <f>Voto!#REF!</f>
        <v>#REF!</v>
      </c>
      <c r="J114" s="4" t="s">
        <v>490</v>
      </c>
      <c r="L114" s="4" t="str">
        <f t="shared" si="1"/>
        <v/>
      </c>
    </row>
    <row r="115" spans="1:12" s="4" customFormat="1" ht="27.6" x14ac:dyDescent="0.3">
      <c r="A115" s="20" t="s">
        <v>397</v>
      </c>
      <c r="B115" s="6"/>
      <c r="D115" s="15" t="s">
        <v>396</v>
      </c>
      <c r="E115" s="146" t="s">
        <v>397</v>
      </c>
      <c r="F115" s="146"/>
      <c r="G115" s="56" t="e">
        <f>IF(Voto!#REF!=1,"De acuerdo",IF(Voto!#REF!=2,"En desacuerdo",IF(Voto!#REF!=3,"Abstención","")))</f>
        <v>#REF!</v>
      </c>
      <c r="H115" s="59"/>
      <c r="I115" s="57" t="e">
        <f>Voto!#REF!</f>
        <v>#REF!</v>
      </c>
      <c r="J115" s="4" t="s">
        <v>490</v>
      </c>
      <c r="L115" s="4" t="str">
        <f t="shared" si="1"/>
        <v/>
      </c>
    </row>
    <row r="116" spans="1:12" s="4" customFormat="1" ht="27.6" x14ac:dyDescent="0.3">
      <c r="A116" s="21" t="s">
        <v>409</v>
      </c>
      <c r="B116" s="22"/>
      <c r="D116" s="55" t="s">
        <v>408</v>
      </c>
      <c r="E116" s="145" t="s">
        <v>409</v>
      </c>
      <c r="F116" s="145"/>
      <c r="G116" s="56" t="e">
        <f>IF(Voto!#REF!=1,"De acuerdo",IF(Voto!#REF!=2,"En desacuerdo",IF(Voto!#REF!=3,"Abstención","")))</f>
        <v>#REF!</v>
      </c>
      <c r="H116" s="59"/>
      <c r="I116" s="57" t="e">
        <f>Voto!#REF!</f>
        <v>#REF!</v>
      </c>
      <c r="J116" s="4" t="s">
        <v>490</v>
      </c>
      <c r="L116" s="4" t="str">
        <f t="shared" si="1"/>
        <v/>
      </c>
    </row>
    <row r="117" spans="1:12" s="4" customFormat="1" ht="41.4" x14ac:dyDescent="0.3">
      <c r="A117" s="20" t="s">
        <v>435</v>
      </c>
      <c r="B117" s="6"/>
      <c r="D117" s="15" t="s">
        <v>434</v>
      </c>
      <c r="E117" s="146" t="s">
        <v>435</v>
      </c>
      <c r="F117" s="146"/>
      <c r="G117" s="56" t="e">
        <f>IF(Voto!#REF!=1,"De acuerdo",IF(Voto!#REF!=2,"En desacuerdo",IF(Voto!#REF!=3,"Abstención","")))</f>
        <v>#REF!</v>
      </c>
      <c r="H117" s="59"/>
      <c r="I117" s="57" t="e">
        <f>Voto!#REF!</f>
        <v>#REF!</v>
      </c>
      <c r="J117" s="4" t="s">
        <v>490</v>
      </c>
      <c r="L117" s="4" t="str">
        <f t="shared" si="1"/>
        <v/>
      </c>
    </row>
    <row r="118" spans="1:12" s="4" customFormat="1" ht="16.05" customHeight="1" x14ac:dyDescent="0.3">
      <c r="A118" s="7"/>
      <c r="B118" s="25"/>
      <c r="D118" s="63" t="s">
        <v>456</v>
      </c>
      <c r="E118" s="64"/>
      <c r="F118" s="64"/>
      <c r="G118" s="64" t="e">
        <f>IF(Voto!#REF!=1,"De acuerdo",IF(Voto!#REF!=2,"En desacuerdo",IF(Voto!#REF!=3,"Abstención","")))</f>
        <v>#REF!</v>
      </c>
      <c r="H118" s="64"/>
      <c r="I118" s="60" t="e">
        <f>Voto!#REF!</f>
        <v>#REF!</v>
      </c>
      <c r="J118" s="19" t="s">
        <v>490</v>
      </c>
      <c r="L118" s="4" t="str">
        <f t="shared" si="1"/>
        <v/>
      </c>
    </row>
    <row r="119" spans="1:12" s="4" customFormat="1" ht="20.100000000000001" customHeight="1" x14ac:dyDescent="0.3">
      <c r="A119" s="21" t="s">
        <v>91</v>
      </c>
      <c r="B119" s="22"/>
      <c r="D119" s="55" t="s">
        <v>90</v>
      </c>
      <c r="E119" s="145" t="s">
        <v>91</v>
      </c>
      <c r="F119" s="145"/>
      <c r="G119" s="56" t="e">
        <f>IF(Voto!#REF!=1,"De acuerdo",IF(Voto!#REF!=2,"En desacuerdo",IF(Voto!#REF!=3,"Abstención","")))</f>
        <v>#REF!</v>
      </c>
      <c r="H119" s="59"/>
      <c r="I119" s="57" t="e">
        <f>Voto!#REF!</f>
        <v>#REF!</v>
      </c>
      <c r="J119" s="4" t="s">
        <v>490</v>
      </c>
      <c r="L119" s="4" t="str">
        <f t="shared" si="1"/>
        <v/>
      </c>
    </row>
    <row r="120" spans="1:12" s="4" customFormat="1" ht="27.6" x14ac:dyDescent="0.3">
      <c r="A120" s="20" t="s">
        <v>93</v>
      </c>
      <c r="B120" s="6"/>
      <c r="D120" s="15" t="s">
        <v>92</v>
      </c>
      <c r="E120" s="146" t="s">
        <v>93</v>
      </c>
      <c r="F120" s="146"/>
      <c r="G120" s="56" t="e">
        <f>IF(Voto!#REF!=1,"De acuerdo",IF(Voto!#REF!=2,"En desacuerdo",IF(Voto!#REF!=3,"Abstención","")))</f>
        <v>#REF!</v>
      </c>
      <c r="H120" s="59"/>
      <c r="I120" s="57" t="e">
        <f>Voto!#REF!</f>
        <v>#REF!</v>
      </c>
      <c r="J120" s="4" t="s">
        <v>490</v>
      </c>
      <c r="L120" s="4" t="str">
        <f t="shared" si="1"/>
        <v/>
      </c>
    </row>
    <row r="121" spans="1:12" s="4" customFormat="1" ht="20.100000000000001" customHeight="1" x14ac:dyDescent="0.3">
      <c r="A121" s="21" t="s">
        <v>119</v>
      </c>
      <c r="B121" s="22"/>
      <c r="D121" s="55" t="s">
        <v>118</v>
      </c>
      <c r="E121" s="145" t="s">
        <v>119</v>
      </c>
      <c r="F121" s="145"/>
      <c r="G121" s="56" t="e">
        <f>IF(Voto!#REF!=1,"De acuerdo",IF(Voto!#REF!=2,"En desacuerdo",IF(Voto!#REF!=3,"Abstención","")))</f>
        <v>#REF!</v>
      </c>
      <c r="H121" s="59"/>
      <c r="I121" s="57" t="e">
        <f>Voto!#REF!</f>
        <v>#REF!</v>
      </c>
      <c r="J121" s="4" t="s">
        <v>490</v>
      </c>
      <c r="L121" s="4" t="str">
        <f t="shared" si="1"/>
        <v/>
      </c>
    </row>
    <row r="122" spans="1:12" s="4" customFormat="1" ht="27.6" x14ac:dyDescent="0.3">
      <c r="A122" s="20" t="s">
        <v>137</v>
      </c>
      <c r="B122" s="6"/>
      <c r="D122" s="15" t="s">
        <v>136</v>
      </c>
      <c r="E122" s="146" t="s">
        <v>137</v>
      </c>
      <c r="F122" s="146"/>
      <c r="G122" s="56" t="e">
        <f>IF(Voto!#REF!=1,"De acuerdo",IF(Voto!#REF!=2,"En desacuerdo",IF(Voto!#REF!=3,"Abstención","")))</f>
        <v>#REF!</v>
      </c>
      <c r="H122" s="59"/>
      <c r="I122" s="57" t="e">
        <f>Voto!#REF!</f>
        <v>#REF!</v>
      </c>
      <c r="J122" s="4" t="s">
        <v>490</v>
      </c>
      <c r="L122" s="4" t="str">
        <f t="shared" si="1"/>
        <v/>
      </c>
    </row>
    <row r="123" spans="1:12" s="4" customFormat="1" ht="55.2" x14ac:dyDescent="0.3">
      <c r="A123" s="21" t="s">
        <v>161</v>
      </c>
      <c r="B123" s="22"/>
      <c r="D123" s="55" t="s">
        <v>160</v>
      </c>
      <c r="E123" s="145" t="s">
        <v>161</v>
      </c>
      <c r="F123" s="145"/>
      <c r="G123" s="56" t="e">
        <f>IF(Voto!#REF!=1,"De acuerdo",IF(Voto!#REF!=2,"En desacuerdo",IF(Voto!#REF!=3,"Abstención","")))</f>
        <v>#REF!</v>
      </c>
      <c r="H123" s="59"/>
      <c r="I123" s="57" t="e">
        <f>Voto!#REF!</f>
        <v>#REF!</v>
      </c>
      <c r="J123" s="4" t="s">
        <v>490</v>
      </c>
      <c r="L123" s="4" t="str">
        <f t="shared" si="1"/>
        <v/>
      </c>
    </row>
    <row r="124" spans="1:12" s="4" customFormat="1" ht="16.05" customHeight="1" x14ac:dyDescent="0.3">
      <c r="A124" s="7"/>
      <c r="B124" s="25"/>
      <c r="D124" s="63" t="s">
        <v>479</v>
      </c>
      <c r="E124" s="64"/>
      <c r="F124" s="64"/>
      <c r="G124" s="64" t="e">
        <f>IF(Voto!#REF!=1,"De acuerdo",IF(Voto!#REF!=2,"En desacuerdo",IF(Voto!#REF!=3,"Abstención","")))</f>
        <v>#REF!</v>
      </c>
      <c r="H124" s="64"/>
      <c r="I124" s="60" t="e">
        <f>Voto!#REF!</f>
        <v>#REF!</v>
      </c>
      <c r="J124" s="19" t="s">
        <v>490</v>
      </c>
      <c r="L124" s="4" t="str">
        <f t="shared" si="1"/>
        <v/>
      </c>
    </row>
    <row r="125" spans="1:12" s="4" customFormat="1" ht="27.6" x14ac:dyDescent="0.3">
      <c r="A125" s="21" t="s">
        <v>177</v>
      </c>
      <c r="B125" s="22"/>
      <c r="D125" s="55" t="s">
        <v>176</v>
      </c>
      <c r="E125" s="145" t="s">
        <v>177</v>
      </c>
      <c r="F125" s="145"/>
      <c r="G125" s="56" t="e">
        <f>IF(Voto!#REF!=1,"De acuerdo",IF(Voto!#REF!=2,"En desacuerdo",IF(Voto!#REF!=3,"Abstención","")))</f>
        <v>#REF!</v>
      </c>
      <c r="H125" s="59"/>
      <c r="I125" s="57" t="e">
        <f>Voto!#REF!</f>
        <v>#REF!</v>
      </c>
      <c r="J125" s="4" t="s">
        <v>490</v>
      </c>
      <c r="L125" s="4" t="str">
        <f t="shared" si="1"/>
        <v/>
      </c>
    </row>
    <row r="126" spans="1:12" s="4" customFormat="1" ht="16.05" customHeight="1" x14ac:dyDescent="0.3">
      <c r="A126" s="7"/>
      <c r="B126" s="25"/>
      <c r="D126" s="63" t="s">
        <v>476</v>
      </c>
      <c r="E126" s="64"/>
      <c r="F126" s="64"/>
      <c r="G126" s="64" t="e">
        <f>IF(Voto!#REF!=1,"De acuerdo",IF(Voto!#REF!=2,"En desacuerdo",IF(Voto!#REF!=3,"Abstención","")))</f>
        <v>#REF!</v>
      </c>
      <c r="H126" s="64"/>
      <c r="I126" s="60" t="e">
        <f>Voto!#REF!</f>
        <v>#REF!</v>
      </c>
      <c r="J126" s="19" t="s">
        <v>490</v>
      </c>
      <c r="L126" s="4" t="str">
        <f t="shared" si="1"/>
        <v/>
      </c>
    </row>
    <row r="127" spans="1:12" s="4" customFormat="1" ht="41.4" x14ac:dyDescent="0.3">
      <c r="A127" s="21" t="s">
        <v>59</v>
      </c>
      <c r="B127" s="22"/>
      <c r="D127" s="55" t="s">
        <v>58</v>
      </c>
      <c r="E127" s="145" t="s">
        <v>59</v>
      </c>
      <c r="F127" s="145"/>
      <c r="G127" s="56" t="e">
        <f>IF(Voto!#REF!=1,"De acuerdo",IF(Voto!#REF!=2,"En desacuerdo",IF(Voto!#REF!=3,"Abstención","")))</f>
        <v>#REF!</v>
      </c>
      <c r="H127" s="59"/>
      <c r="I127" s="57" t="e">
        <f>Voto!#REF!</f>
        <v>#REF!</v>
      </c>
      <c r="J127" s="4" t="s">
        <v>490</v>
      </c>
      <c r="L127" s="4" t="str">
        <f t="shared" si="1"/>
        <v/>
      </c>
    </row>
    <row r="128" spans="1:12" s="4" customFormat="1" ht="16.05" customHeight="1" x14ac:dyDescent="0.3">
      <c r="A128" s="7"/>
      <c r="B128" s="25"/>
      <c r="D128" s="63" t="s">
        <v>463</v>
      </c>
      <c r="E128" s="64"/>
      <c r="F128" s="64"/>
      <c r="G128" s="64" t="e">
        <f>IF(Voto!#REF!=1,"De acuerdo",IF(Voto!#REF!=2,"En desacuerdo",IF(Voto!#REF!=3,"Abstención","")))</f>
        <v>#REF!</v>
      </c>
      <c r="H128" s="64"/>
      <c r="I128" s="60" t="e">
        <f>Voto!#REF!</f>
        <v>#REF!</v>
      </c>
      <c r="J128" s="19" t="s">
        <v>490</v>
      </c>
      <c r="L128" s="4" t="str">
        <f t="shared" si="1"/>
        <v/>
      </c>
    </row>
    <row r="129" spans="1:12" s="4" customFormat="1" ht="27.6" x14ac:dyDescent="0.3">
      <c r="A129" s="21" t="s">
        <v>61</v>
      </c>
      <c r="B129" s="22"/>
      <c r="D129" s="55" t="s">
        <v>60</v>
      </c>
      <c r="E129" s="145" t="s">
        <v>61</v>
      </c>
      <c r="F129" s="145"/>
      <c r="G129" s="56" t="e">
        <f>IF(Voto!#REF!=1,"De acuerdo",IF(Voto!#REF!=2,"En desacuerdo",IF(Voto!#REF!=3,"Abstención","")))</f>
        <v>#REF!</v>
      </c>
      <c r="H129" s="59"/>
      <c r="I129" s="57" t="e">
        <f>Voto!#REF!</f>
        <v>#REF!</v>
      </c>
      <c r="J129" s="4" t="s">
        <v>490</v>
      </c>
      <c r="L129" s="4" t="str">
        <f t="shared" si="1"/>
        <v/>
      </c>
    </row>
    <row r="130" spans="1:12" s="4" customFormat="1" ht="27.6" x14ac:dyDescent="0.3">
      <c r="A130" s="20" t="s">
        <v>179</v>
      </c>
      <c r="B130" s="6"/>
      <c r="D130" s="15" t="s">
        <v>178</v>
      </c>
      <c r="E130" s="146" t="s">
        <v>179</v>
      </c>
      <c r="F130" s="146"/>
      <c r="G130" s="56" t="e">
        <f>IF(Voto!#REF!=1,"De acuerdo",IF(Voto!#REF!=2,"En desacuerdo",IF(Voto!#REF!=3,"Abstención","")))</f>
        <v>#REF!</v>
      </c>
      <c r="H130" s="59"/>
      <c r="I130" s="57" t="e">
        <f>Voto!#REF!</f>
        <v>#REF!</v>
      </c>
      <c r="J130" s="4" t="s">
        <v>490</v>
      </c>
      <c r="L130" s="4" t="str">
        <f t="shared" si="1"/>
        <v/>
      </c>
    </row>
    <row r="131" spans="1:12" s="4" customFormat="1" ht="27.6" x14ac:dyDescent="0.3">
      <c r="A131" s="21" t="s">
        <v>199</v>
      </c>
      <c r="B131" s="22"/>
      <c r="D131" s="55" t="s">
        <v>198</v>
      </c>
      <c r="E131" s="145" t="s">
        <v>199</v>
      </c>
      <c r="F131" s="145"/>
      <c r="G131" s="56" t="e">
        <f>IF(Voto!#REF!=1,"De acuerdo",IF(Voto!#REF!=2,"En desacuerdo",IF(Voto!#REF!=3,"Abstención","")))</f>
        <v>#REF!</v>
      </c>
      <c r="H131" s="59"/>
      <c r="I131" s="57" t="e">
        <f>Voto!#REF!</f>
        <v>#REF!</v>
      </c>
      <c r="J131" s="4" t="s">
        <v>490</v>
      </c>
      <c r="L131" s="4" t="str">
        <f t="shared" si="1"/>
        <v/>
      </c>
    </row>
    <row r="132" spans="1:12" s="4" customFormat="1" ht="16.05" customHeight="1" x14ac:dyDescent="0.3">
      <c r="A132" s="7"/>
      <c r="B132" s="25"/>
      <c r="D132" s="63" t="s">
        <v>455</v>
      </c>
      <c r="E132" s="64"/>
      <c r="F132" s="64"/>
      <c r="G132" s="64" t="e">
        <f>IF(Voto!#REF!=1,"De acuerdo",IF(Voto!#REF!=2,"En desacuerdo",IF(Voto!#REF!=3,"Abstención","")))</f>
        <v>#REF!</v>
      </c>
      <c r="H132" s="64"/>
      <c r="I132" s="60" t="e">
        <f>Voto!#REF!</f>
        <v>#REF!</v>
      </c>
      <c r="J132" s="19" t="s">
        <v>490</v>
      </c>
      <c r="L132" s="4" t="str">
        <f t="shared" si="1"/>
        <v/>
      </c>
    </row>
    <row r="133" spans="1:12" s="4" customFormat="1" ht="41.4" x14ac:dyDescent="0.3">
      <c r="A133" s="21" t="s">
        <v>87</v>
      </c>
      <c r="B133" s="22"/>
      <c r="D133" s="55" t="s">
        <v>86</v>
      </c>
      <c r="E133" s="145" t="s">
        <v>87</v>
      </c>
      <c r="F133" s="145"/>
      <c r="G133" s="56" t="e">
        <f>IF(Voto!#REF!=1,"De acuerdo",IF(Voto!#REF!=2,"En desacuerdo",IF(Voto!#REF!=3,"Abstención","")))</f>
        <v>#REF!</v>
      </c>
      <c r="H133" s="59"/>
      <c r="I133" s="57" t="e">
        <f>Voto!#REF!</f>
        <v>#REF!</v>
      </c>
      <c r="J133" s="4" t="s">
        <v>490</v>
      </c>
      <c r="L133" s="4" t="str">
        <f t="shared" si="1"/>
        <v/>
      </c>
    </row>
    <row r="134" spans="1:12" s="4" customFormat="1" ht="16.05" customHeight="1" x14ac:dyDescent="0.3">
      <c r="A134" s="7"/>
      <c r="B134" s="25"/>
      <c r="D134" s="63" t="s">
        <v>461</v>
      </c>
      <c r="E134" s="64"/>
      <c r="F134" s="64"/>
      <c r="G134" s="64" t="e">
        <f>IF(Voto!#REF!=1,"De acuerdo",IF(Voto!#REF!=2,"En desacuerdo",IF(Voto!#REF!=3,"Abstención","")))</f>
        <v>#REF!</v>
      </c>
      <c r="H134" s="64"/>
      <c r="I134" s="60" t="e">
        <f>Voto!#REF!</f>
        <v>#REF!</v>
      </c>
      <c r="J134" s="19" t="s">
        <v>490</v>
      </c>
      <c r="L134" s="4" t="str">
        <f t="shared" si="1"/>
        <v/>
      </c>
    </row>
    <row r="135" spans="1:12" s="4" customFormat="1" ht="20.100000000000001" customHeight="1" x14ac:dyDescent="0.3">
      <c r="A135" s="21" t="s">
        <v>11</v>
      </c>
      <c r="B135" s="22"/>
      <c r="D135" s="55" t="s">
        <v>10</v>
      </c>
      <c r="E135" s="145" t="s">
        <v>11</v>
      </c>
      <c r="F135" s="145"/>
      <c r="G135" s="56" t="e">
        <f>IF(Voto!#REF!=1,"De acuerdo",IF(Voto!#REF!=2,"En desacuerdo",IF(Voto!#REF!=3,"Abstención","")))</f>
        <v>#REF!</v>
      </c>
      <c r="H135" s="59"/>
      <c r="I135" s="57" t="e">
        <f>Voto!#REF!</f>
        <v>#REF!</v>
      </c>
      <c r="J135" s="4" t="s">
        <v>490</v>
      </c>
      <c r="L135" s="4" t="str">
        <f t="shared" si="1"/>
        <v/>
      </c>
    </row>
    <row r="136" spans="1:12" s="4" customFormat="1" ht="20.100000000000001" customHeight="1" x14ac:dyDescent="0.3">
      <c r="A136" s="20" t="s">
        <v>15</v>
      </c>
      <c r="B136" s="6"/>
      <c r="D136" s="15" t="s">
        <v>14</v>
      </c>
      <c r="E136" s="146" t="s">
        <v>15</v>
      </c>
      <c r="F136" s="146"/>
      <c r="G136" s="56" t="e">
        <f>IF(Voto!#REF!=1,"De acuerdo",IF(Voto!#REF!=2,"En desacuerdo",IF(Voto!#REF!=3,"Abstención","")))</f>
        <v>#REF!</v>
      </c>
      <c r="H136" s="59"/>
      <c r="I136" s="57" t="e">
        <f>Voto!#REF!</f>
        <v>#REF!</v>
      </c>
      <c r="J136" s="4" t="s">
        <v>490</v>
      </c>
      <c r="L136" s="4" t="str">
        <f t="shared" si="1"/>
        <v/>
      </c>
    </row>
    <row r="137" spans="1:12" s="4" customFormat="1" ht="27.6" x14ac:dyDescent="0.3">
      <c r="A137" s="21" t="s">
        <v>69</v>
      </c>
      <c r="B137" s="22"/>
      <c r="D137" s="55" t="s">
        <v>68</v>
      </c>
      <c r="E137" s="145" t="s">
        <v>69</v>
      </c>
      <c r="F137" s="145"/>
      <c r="G137" s="56" t="e">
        <f>IF(Voto!#REF!=1,"De acuerdo",IF(Voto!#REF!=2,"En desacuerdo",IF(Voto!#REF!=3,"Abstención","")))</f>
        <v>#REF!</v>
      </c>
      <c r="H137" s="59"/>
      <c r="I137" s="57" t="e">
        <f>Voto!#REF!</f>
        <v>#REF!</v>
      </c>
      <c r="J137" s="4" t="s">
        <v>490</v>
      </c>
      <c r="L137" s="4" t="str">
        <f t="shared" si="1"/>
        <v/>
      </c>
    </row>
    <row r="138" spans="1:12" s="4" customFormat="1" ht="20.100000000000001" customHeight="1" x14ac:dyDescent="0.3">
      <c r="A138" s="20" t="s">
        <v>89</v>
      </c>
      <c r="B138" s="6"/>
      <c r="D138" s="15" t="s">
        <v>88</v>
      </c>
      <c r="E138" s="146" t="s">
        <v>89</v>
      </c>
      <c r="F138" s="146"/>
      <c r="G138" s="56" t="e">
        <f>IF(Voto!#REF!=1,"De acuerdo",IF(Voto!#REF!=2,"En desacuerdo",IF(Voto!#REF!=3,"Abstención","")))</f>
        <v>#REF!</v>
      </c>
      <c r="H138" s="59"/>
      <c r="I138" s="57" t="e">
        <f>Voto!#REF!</f>
        <v>#REF!</v>
      </c>
      <c r="J138" s="4" t="s">
        <v>490</v>
      </c>
      <c r="L138" s="4" t="str">
        <f t="shared" si="1"/>
        <v/>
      </c>
    </row>
    <row r="139" spans="1:12" s="4" customFormat="1" ht="41.4" x14ac:dyDescent="0.3">
      <c r="A139" s="21" t="s">
        <v>151</v>
      </c>
      <c r="B139" s="22"/>
      <c r="D139" s="55" t="s">
        <v>150</v>
      </c>
      <c r="E139" s="145" t="s">
        <v>151</v>
      </c>
      <c r="F139" s="145"/>
      <c r="G139" s="56" t="e">
        <f>IF(Voto!#REF!=1,"De acuerdo",IF(Voto!#REF!=2,"En desacuerdo",IF(Voto!#REF!=3,"Abstención","")))</f>
        <v>#REF!</v>
      </c>
      <c r="H139" s="59"/>
      <c r="I139" s="57" t="e">
        <f>Voto!#REF!</f>
        <v>#REF!</v>
      </c>
      <c r="J139" s="4" t="s">
        <v>490</v>
      </c>
      <c r="L139" s="4" t="str">
        <f t="shared" si="1"/>
        <v/>
      </c>
    </row>
    <row r="140" spans="1:12" s="4" customFormat="1" ht="41.4" x14ac:dyDescent="0.3">
      <c r="A140" s="20" t="s">
        <v>181</v>
      </c>
      <c r="B140" s="6"/>
      <c r="D140" s="15" t="s">
        <v>180</v>
      </c>
      <c r="E140" s="146" t="s">
        <v>181</v>
      </c>
      <c r="F140" s="146"/>
      <c r="G140" s="56" t="e">
        <f>IF(Voto!#REF!=1,"De acuerdo",IF(Voto!#REF!=2,"En desacuerdo",IF(Voto!#REF!=3,"Abstención","")))</f>
        <v>#REF!</v>
      </c>
      <c r="H140" s="59"/>
      <c r="I140" s="57" t="e">
        <f>Voto!#REF!</f>
        <v>#REF!</v>
      </c>
      <c r="J140" s="4" t="s">
        <v>490</v>
      </c>
      <c r="L140" s="4" t="str">
        <f t="shared" si="1"/>
        <v/>
      </c>
    </row>
    <row r="141" spans="1:12" s="4" customFormat="1" ht="13.8" x14ac:dyDescent="0.3">
      <c r="A141" s="21" t="s">
        <v>315</v>
      </c>
      <c r="B141" s="22"/>
      <c r="D141" s="55" t="s">
        <v>314</v>
      </c>
      <c r="E141" s="145" t="s">
        <v>315</v>
      </c>
      <c r="F141" s="145"/>
      <c r="G141" s="56" t="e">
        <f>IF(Voto!#REF!=1,"De acuerdo",IF(Voto!#REF!=2,"En desacuerdo",IF(Voto!#REF!=3,"Abstención","")))</f>
        <v>#REF!</v>
      </c>
      <c r="H141" s="59"/>
      <c r="I141" s="57" t="e">
        <f>Voto!#REF!</f>
        <v>#REF!</v>
      </c>
      <c r="J141" s="4" t="s">
        <v>490</v>
      </c>
      <c r="L141" s="4" t="str">
        <f t="shared" si="1"/>
        <v/>
      </c>
    </row>
    <row r="142" spans="1:12" s="4" customFormat="1" ht="27.6" x14ac:dyDescent="0.3">
      <c r="A142" s="20" t="s">
        <v>317</v>
      </c>
      <c r="B142" s="6"/>
      <c r="D142" s="15" t="s">
        <v>316</v>
      </c>
      <c r="E142" s="146" t="s">
        <v>317</v>
      </c>
      <c r="F142" s="146"/>
      <c r="G142" s="56" t="e">
        <f>IF(Voto!#REF!=1,"De acuerdo",IF(Voto!#REF!=2,"En desacuerdo",IF(Voto!#REF!=3,"Abstención","")))</f>
        <v>#REF!</v>
      </c>
      <c r="H142" s="59"/>
      <c r="I142" s="57" t="e">
        <f>Voto!#REF!</f>
        <v>#REF!</v>
      </c>
      <c r="J142" s="4" t="s">
        <v>490</v>
      </c>
      <c r="L142" s="4" t="str">
        <f t="shared" si="1"/>
        <v/>
      </c>
    </row>
    <row r="143" spans="1:12" s="4" customFormat="1" ht="20.100000000000001" customHeight="1" x14ac:dyDescent="0.3">
      <c r="A143" s="21" t="s">
        <v>365</v>
      </c>
      <c r="B143" s="22"/>
      <c r="D143" s="55" t="s">
        <v>364</v>
      </c>
      <c r="E143" s="145" t="s">
        <v>365</v>
      </c>
      <c r="F143" s="145"/>
      <c r="G143" s="56" t="e">
        <f>IF(Voto!#REF!=1,"De acuerdo",IF(Voto!#REF!=2,"En desacuerdo",IF(Voto!#REF!=3,"Abstención","")))</f>
        <v>#REF!</v>
      </c>
      <c r="H143" s="59"/>
      <c r="I143" s="57" t="e">
        <f>Voto!#REF!</f>
        <v>#REF!</v>
      </c>
      <c r="J143" s="4" t="s">
        <v>490</v>
      </c>
      <c r="L143" s="4" t="str">
        <f t="shared" si="1"/>
        <v/>
      </c>
    </row>
    <row r="144" spans="1:12" s="4" customFormat="1" ht="27.6" x14ac:dyDescent="0.3">
      <c r="A144" s="20" t="s">
        <v>371</v>
      </c>
      <c r="B144" s="6"/>
      <c r="D144" s="15" t="s">
        <v>370</v>
      </c>
      <c r="E144" s="146" t="s">
        <v>371</v>
      </c>
      <c r="F144" s="146"/>
      <c r="G144" s="56" t="e">
        <f>IF(Voto!#REF!=1,"De acuerdo",IF(Voto!#REF!=2,"En desacuerdo",IF(Voto!#REF!=3,"Abstención","")))</f>
        <v>#REF!</v>
      </c>
      <c r="H144" s="59"/>
      <c r="I144" s="57" t="e">
        <f>Voto!#REF!</f>
        <v>#REF!</v>
      </c>
      <c r="J144" s="4" t="s">
        <v>490</v>
      </c>
      <c r="L144" s="4" t="str">
        <f t="shared" si="1"/>
        <v/>
      </c>
    </row>
    <row r="145" spans="1:12" s="4" customFormat="1" ht="27.6" x14ac:dyDescent="0.3">
      <c r="A145" s="21" t="s">
        <v>399</v>
      </c>
      <c r="B145" s="22"/>
      <c r="D145" s="55" t="s">
        <v>398</v>
      </c>
      <c r="E145" s="145" t="s">
        <v>399</v>
      </c>
      <c r="F145" s="145"/>
      <c r="G145" s="56" t="e">
        <f>IF(Voto!#REF!=1,"De acuerdo",IF(Voto!#REF!=2,"En desacuerdo",IF(Voto!#REF!=3,"Abstención","")))</f>
        <v>#REF!</v>
      </c>
      <c r="H145" s="59"/>
      <c r="I145" s="57" t="e">
        <f>Voto!#REF!</f>
        <v>#REF!</v>
      </c>
      <c r="J145" s="4" t="s">
        <v>490</v>
      </c>
      <c r="L145" s="4" t="str">
        <f t="shared" si="1"/>
        <v/>
      </c>
    </row>
    <row r="146" spans="1:12" s="4" customFormat="1" ht="16.05" customHeight="1" x14ac:dyDescent="0.3">
      <c r="A146" s="7"/>
      <c r="B146" s="25"/>
      <c r="D146" s="63" t="s">
        <v>459</v>
      </c>
      <c r="E146" s="64"/>
      <c r="F146" s="64"/>
      <c r="G146" s="64" t="e">
        <f>IF(Voto!#REF!=1,"De acuerdo",IF(Voto!#REF!=2,"En desacuerdo",IF(Voto!#REF!=3,"Abstención","")))</f>
        <v>#REF!</v>
      </c>
      <c r="H146" s="64"/>
      <c r="I146" s="60" t="e">
        <f>Voto!#REF!</f>
        <v>#REF!</v>
      </c>
      <c r="J146" s="19" t="s">
        <v>490</v>
      </c>
      <c r="L146" s="4" t="str">
        <f t="shared" si="1"/>
        <v/>
      </c>
    </row>
    <row r="147" spans="1:12" s="4" customFormat="1" ht="27.6" x14ac:dyDescent="0.3">
      <c r="A147" s="21" t="s">
        <v>57</v>
      </c>
      <c r="B147" s="22"/>
      <c r="D147" s="55" t="s">
        <v>56</v>
      </c>
      <c r="E147" s="145" t="s">
        <v>57</v>
      </c>
      <c r="F147" s="145"/>
      <c r="G147" s="56" t="e">
        <f>IF(Voto!#REF!=1,"De acuerdo",IF(Voto!#REF!=2,"En desacuerdo",IF(Voto!#REF!=3,"Abstención","")))</f>
        <v>#REF!</v>
      </c>
      <c r="H147" s="59"/>
      <c r="I147" s="57" t="e">
        <f>Voto!#REF!</f>
        <v>#REF!</v>
      </c>
      <c r="J147" s="4" t="s">
        <v>490</v>
      </c>
      <c r="L147" s="4" t="str">
        <f t="shared" si="1"/>
        <v/>
      </c>
    </row>
    <row r="148" spans="1:12" s="4" customFormat="1" ht="20.100000000000001" customHeight="1" x14ac:dyDescent="0.3">
      <c r="A148" s="20" t="s">
        <v>95</v>
      </c>
      <c r="B148" s="6"/>
      <c r="D148" s="15" t="s">
        <v>94</v>
      </c>
      <c r="E148" s="146" t="s">
        <v>95</v>
      </c>
      <c r="F148" s="146"/>
      <c r="G148" s="56" t="e">
        <f>IF(Voto!#REF!=1,"De acuerdo",IF(Voto!#REF!=2,"En desacuerdo",IF(Voto!#REF!=3,"Abstención","")))</f>
        <v>#REF!</v>
      </c>
      <c r="H148" s="59"/>
      <c r="I148" s="57" t="e">
        <f>Voto!#REF!</f>
        <v>#REF!</v>
      </c>
      <c r="J148" s="4" t="s">
        <v>490</v>
      </c>
      <c r="L148" s="4" t="str">
        <f t="shared" si="1"/>
        <v/>
      </c>
    </row>
    <row r="149" spans="1:12" s="4" customFormat="1" ht="27.6" x14ac:dyDescent="0.3">
      <c r="A149" s="21" t="s">
        <v>241</v>
      </c>
      <c r="B149" s="22"/>
      <c r="D149" s="55" t="s">
        <v>240</v>
      </c>
      <c r="E149" s="145" t="s">
        <v>241</v>
      </c>
      <c r="F149" s="145"/>
      <c r="G149" s="56" t="e">
        <f>IF(Voto!#REF!=1,"De acuerdo",IF(Voto!#REF!=2,"En desacuerdo",IF(Voto!#REF!=3,"Abstención","")))</f>
        <v>#REF!</v>
      </c>
      <c r="H149" s="59"/>
      <c r="I149" s="57" t="e">
        <f>Voto!#REF!</f>
        <v>#REF!</v>
      </c>
      <c r="J149" s="4" t="s">
        <v>490</v>
      </c>
      <c r="L149" s="4" t="str">
        <f t="shared" si="1"/>
        <v/>
      </c>
    </row>
    <row r="150" spans="1:12" s="4" customFormat="1" ht="41.4" x14ac:dyDescent="0.3">
      <c r="A150" s="20" t="s">
        <v>309</v>
      </c>
      <c r="B150" s="6"/>
      <c r="D150" s="15" t="s">
        <v>308</v>
      </c>
      <c r="E150" s="146" t="s">
        <v>309</v>
      </c>
      <c r="F150" s="146"/>
      <c r="G150" s="56" t="e">
        <f>IF(Voto!#REF!=1,"De acuerdo",IF(Voto!#REF!=2,"En desacuerdo",IF(Voto!#REF!=3,"Abstención","")))</f>
        <v>#REF!</v>
      </c>
      <c r="H150" s="59"/>
      <c r="I150" s="57" t="e">
        <f>Voto!#REF!</f>
        <v>#REF!</v>
      </c>
      <c r="J150" s="4" t="s">
        <v>490</v>
      </c>
      <c r="L150" s="4" t="str">
        <f t="shared" si="1"/>
        <v/>
      </c>
    </row>
    <row r="151" spans="1:12" s="4" customFormat="1" ht="16.05" customHeight="1" x14ac:dyDescent="0.3">
      <c r="A151" s="7"/>
      <c r="B151" s="25"/>
      <c r="D151" s="63" t="s">
        <v>478</v>
      </c>
      <c r="E151" s="64"/>
      <c r="F151" s="64"/>
      <c r="G151" s="64" t="e">
        <f>IF(Voto!#REF!=1,"De acuerdo",IF(Voto!#REF!=2,"En desacuerdo",IF(Voto!#REF!=3,"Abstención","")))</f>
        <v>#REF!</v>
      </c>
      <c r="H151" s="64"/>
      <c r="I151" s="60" t="e">
        <f>Voto!#REF!</f>
        <v>#REF!</v>
      </c>
      <c r="J151" s="19" t="s">
        <v>490</v>
      </c>
      <c r="L151" s="4" t="str">
        <f t="shared" si="1"/>
        <v/>
      </c>
    </row>
    <row r="152" spans="1:12" s="4" customFormat="1" ht="20.100000000000001" customHeight="1" x14ac:dyDescent="0.3">
      <c r="A152" s="21" t="s">
        <v>131</v>
      </c>
      <c r="B152" s="22"/>
      <c r="D152" s="55" t="s">
        <v>130</v>
      </c>
      <c r="E152" s="145" t="s">
        <v>131</v>
      </c>
      <c r="F152" s="145"/>
      <c r="G152" s="56" t="e">
        <f>IF(Voto!#REF!=1,"De acuerdo",IF(Voto!#REF!=2,"En desacuerdo",IF(Voto!#REF!=3,"Abstención","")))</f>
        <v>#REF!</v>
      </c>
      <c r="H152" s="59"/>
      <c r="I152" s="57" t="e">
        <f>Voto!#REF!</f>
        <v>#REF!</v>
      </c>
      <c r="J152" s="4" t="s">
        <v>490</v>
      </c>
      <c r="L152" s="4" t="str">
        <f t="shared" si="1"/>
        <v/>
      </c>
    </row>
    <row r="153" spans="1:12" s="4" customFormat="1" ht="16.05" customHeight="1" x14ac:dyDescent="0.3">
      <c r="A153" s="7"/>
      <c r="B153" s="25"/>
      <c r="D153" s="63" t="s">
        <v>473</v>
      </c>
      <c r="E153" s="64"/>
      <c r="F153" s="64"/>
      <c r="G153" s="64" t="e">
        <f>IF(Voto!#REF!=1,"De acuerdo",IF(Voto!#REF!=2,"En desacuerdo",IF(Voto!#REF!=3,"Abstención","")))</f>
        <v>#REF!</v>
      </c>
      <c r="H153" s="64"/>
      <c r="I153" s="60" t="e">
        <f>Voto!#REF!</f>
        <v>#REF!</v>
      </c>
      <c r="J153" s="19" t="s">
        <v>490</v>
      </c>
      <c r="L153" s="4" t="str">
        <f t="shared" si="1"/>
        <v/>
      </c>
    </row>
    <row r="154" spans="1:12" s="4" customFormat="1" ht="20.100000000000001" customHeight="1" x14ac:dyDescent="0.3">
      <c r="A154" s="21" t="s">
        <v>45</v>
      </c>
      <c r="B154" s="22"/>
      <c r="D154" s="55" t="s">
        <v>44</v>
      </c>
      <c r="E154" s="145" t="s">
        <v>45</v>
      </c>
      <c r="F154" s="145"/>
      <c r="G154" s="56" t="e">
        <f>IF(Voto!#REF!=1,"De acuerdo",IF(Voto!#REF!=2,"En desacuerdo",IF(Voto!#REF!=3,"Abstención","")))</f>
        <v>#REF!</v>
      </c>
      <c r="H154" s="59"/>
      <c r="I154" s="57" t="e">
        <f>Voto!#REF!</f>
        <v>#REF!</v>
      </c>
      <c r="J154" s="4" t="s">
        <v>490</v>
      </c>
      <c r="L154" s="4" t="str">
        <f t="shared" si="1"/>
        <v/>
      </c>
    </row>
    <row r="155" spans="1:12" s="4" customFormat="1" ht="16.05" customHeight="1" x14ac:dyDescent="0.3">
      <c r="A155" s="7"/>
      <c r="B155" s="25"/>
      <c r="D155" s="63" t="s">
        <v>454</v>
      </c>
      <c r="E155" s="64"/>
      <c r="F155" s="64"/>
      <c r="G155" s="64" t="e">
        <f>IF(Voto!#REF!=1,"De acuerdo",IF(Voto!#REF!=2,"En desacuerdo",IF(Voto!#REF!=3,"Abstención","")))</f>
        <v>#REF!</v>
      </c>
      <c r="H155" s="64"/>
      <c r="I155" s="60" t="e">
        <f>Voto!#REF!</f>
        <v>#REF!</v>
      </c>
      <c r="J155" s="19" t="s">
        <v>490</v>
      </c>
      <c r="L155" s="4" t="str">
        <f t="shared" si="1"/>
        <v/>
      </c>
    </row>
    <row r="156" spans="1:12" s="4" customFormat="1" ht="27.6" x14ac:dyDescent="0.3">
      <c r="A156" s="21" t="s">
        <v>13</v>
      </c>
      <c r="B156" s="22"/>
      <c r="D156" s="55" t="s">
        <v>12</v>
      </c>
      <c r="E156" s="145" t="s">
        <v>13</v>
      </c>
      <c r="F156" s="145"/>
      <c r="G156" s="56" t="e">
        <f>IF(Voto!#REF!=1,"De acuerdo",IF(Voto!#REF!=2,"En desacuerdo",IF(Voto!#REF!=3,"Abstención","")))</f>
        <v>#REF!</v>
      </c>
      <c r="H156" s="59"/>
      <c r="I156" s="57" t="e">
        <f>Voto!#REF!</f>
        <v>#REF!</v>
      </c>
      <c r="J156" s="4" t="s">
        <v>490</v>
      </c>
      <c r="L156" s="4" t="str">
        <f t="shared" si="1"/>
        <v/>
      </c>
    </row>
    <row r="157" spans="1:12" s="4" customFormat="1" ht="20.100000000000001" customHeight="1" x14ac:dyDescent="0.3">
      <c r="A157" s="20" t="s">
        <v>17</v>
      </c>
      <c r="B157" s="6"/>
      <c r="D157" s="15" t="s">
        <v>16</v>
      </c>
      <c r="E157" s="146" t="s">
        <v>17</v>
      </c>
      <c r="F157" s="146"/>
      <c r="G157" s="56" t="e">
        <f>IF(Voto!#REF!=1,"De acuerdo",IF(Voto!#REF!=2,"En desacuerdo",IF(Voto!#REF!=3,"Abstención","")))</f>
        <v>#REF!</v>
      </c>
      <c r="H157" s="59"/>
      <c r="I157" s="57" t="e">
        <f>Voto!#REF!</f>
        <v>#REF!</v>
      </c>
      <c r="J157" s="4" t="s">
        <v>490</v>
      </c>
      <c r="L157" s="4" t="str">
        <f t="shared" si="1"/>
        <v/>
      </c>
    </row>
    <row r="158" spans="1:12" s="4" customFormat="1" ht="20.100000000000001" customHeight="1" x14ac:dyDescent="0.3">
      <c r="A158" s="21" t="s">
        <v>19</v>
      </c>
      <c r="B158" s="22"/>
      <c r="D158" s="55" t="s">
        <v>18</v>
      </c>
      <c r="E158" s="145" t="s">
        <v>19</v>
      </c>
      <c r="F158" s="145"/>
      <c r="G158" s="56" t="e">
        <f>IF(Voto!#REF!=1,"De acuerdo",IF(Voto!#REF!=2,"En desacuerdo",IF(Voto!#REF!=3,"Abstención","")))</f>
        <v>#REF!</v>
      </c>
      <c r="H158" s="59"/>
      <c r="I158" s="57" t="e">
        <f>Voto!#REF!</f>
        <v>#REF!</v>
      </c>
      <c r="J158" s="4" t="s">
        <v>490</v>
      </c>
      <c r="L158" s="4" t="str">
        <f t="shared" si="1"/>
        <v/>
      </c>
    </row>
    <row r="159" spans="1:12" s="4" customFormat="1" ht="27.6" x14ac:dyDescent="0.3">
      <c r="A159" s="20" t="s">
        <v>21</v>
      </c>
      <c r="B159" s="6"/>
      <c r="D159" s="15" t="s">
        <v>20</v>
      </c>
      <c r="E159" s="146" t="s">
        <v>21</v>
      </c>
      <c r="F159" s="146"/>
      <c r="G159" s="56" t="e">
        <f>IF(Voto!#REF!=1,"De acuerdo",IF(Voto!#REF!=2,"En desacuerdo",IF(Voto!#REF!=3,"Abstención","")))</f>
        <v>#REF!</v>
      </c>
      <c r="H159" s="59"/>
      <c r="I159" s="57" t="e">
        <f>Voto!#REF!</f>
        <v>#REF!</v>
      </c>
      <c r="J159" s="4" t="s">
        <v>490</v>
      </c>
      <c r="L159" s="4" t="str">
        <f t="shared" si="1"/>
        <v/>
      </c>
    </row>
    <row r="160" spans="1:12" s="4" customFormat="1" ht="55.2" x14ac:dyDescent="0.3">
      <c r="A160" s="21" t="s">
        <v>23</v>
      </c>
      <c r="B160" s="22"/>
      <c r="D160" s="55" t="s">
        <v>22</v>
      </c>
      <c r="E160" s="145" t="s">
        <v>23</v>
      </c>
      <c r="F160" s="145"/>
      <c r="G160" s="56" t="e">
        <f>IF(Voto!#REF!=1,"De acuerdo",IF(Voto!#REF!=2,"En desacuerdo",IF(Voto!#REF!=3,"Abstención","")))</f>
        <v>#REF!</v>
      </c>
      <c r="H160" s="59"/>
      <c r="I160" s="57" t="e">
        <f>Voto!#REF!</f>
        <v>#REF!</v>
      </c>
      <c r="J160" s="4" t="s">
        <v>490</v>
      </c>
      <c r="L160" s="4" t="str">
        <f t="shared" si="1"/>
        <v/>
      </c>
    </row>
    <row r="161" spans="1:12" s="4" customFormat="1" ht="27.6" x14ac:dyDescent="0.3">
      <c r="A161" s="20" t="s">
        <v>83</v>
      </c>
      <c r="B161" s="6"/>
      <c r="D161" s="15" t="s">
        <v>82</v>
      </c>
      <c r="E161" s="146" t="s">
        <v>83</v>
      </c>
      <c r="F161" s="146"/>
      <c r="G161" s="56" t="e">
        <f>IF(Voto!#REF!=1,"De acuerdo",IF(Voto!#REF!=2,"En desacuerdo",IF(Voto!#REF!=3,"Abstención","")))</f>
        <v>#REF!</v>
      </c>
      <c r="H161" s="59"/>
      <c r="I161" s="57" t="e">
        <f>Voto!#REF!</f>
        <v>#REF!</v>
      </c>
      <c r="J161" s="4" t="s">
        <v>490</v>
      </c>
      <c r="L161" s="4" t="str">
        <f t="shared" si="1"/>
        <v/>
      </c>
    </row>
    <row r="162" spans="1:12" s="4" customFormat="1" ht="27.6" x14ac:dyDescent="0.3">
      <c r="A162" s="21" t="s">
        <v>167</v>
      </c>
      <c r="B162" s="22"/>
      <c r="D162" s="55" t="s">
        <v>166</v>
      </c>
      <c r="E162" s="145" t="s">
        <v>167</v>
      </c>
      <c r="F162" s="145"/>
      <c r="G162" s="56" t="e">
        <f>IF(Voto!#REF!=1,"De acuerdo",IF(Voto!#REF!=2,"En desacuerdo",IF(Voto!#REF!=3,"Abstención","")))</f>
        <v>#REF!</v>
      </c>
      <c r="H162" s="59"/>
      <c r="I162" s="57" t="e">
        <f>Voto!#REF!</f>
        <v>#REF!</v>
      </c>
      <c r="J162" s="4" t="s">
        <v>490</v>
      </c>
      <c r="L162" s="4" t="str">
        <f t="shared" si="1"/>
        <v/>
      </c>
    </row>
    <row r="163" spans="1:12" s="4" customFormat="1" ht="27.6" x14ac:dyDescent="0.3">
      <c r="A163" s="20" t="s">
        <v>219</v>
      </c>
      <c r="B163" s="6"/>
      <c r="D163" s="15" t="s">
        <v>218</v>
      </c>
      <c r="E163" s="146" t="s">
        <v>219</v>
      </c>
      <c r="F163" s="146"/>
      <c r="G163" s="56" t="e">
        <f>IF(Voto!#REF!=1,"De acuerdo",IF(Voto!#REF!=2,"En desacuerdo",IF(Voto!#REF!=3,"Abstención","")))</f>
        <v>#REF!</v>
      </c>
      <c r="H163" s="59"/>
      <c r="I163" s="57" t="e">
        <f>Voto!#REF!</f>
        <v>#REF!</v>
      </c>
      <c r="J163" s="4" t="s">
        <v>490</v>
      </c>
      <c r="L163" s="4" t="str">
        <f t="shared" si="1"/>
        <v/>
      </c>
    </row>
    <row r="164" spans="1:12" s="4" customFormat="1" ht="41.4" x14ac:dyDescent="0.3">
      <c r="A164" s="21" t="s">
        <v>225</v>
      </c>
      <c r="B164" s="22"/>
      <c r="D164" s="55" t="s">
        <v>224</v>
      </c>
      <c r="E164" s="145" t="s">
        <v>225</v>
      </c>
      <c r="F164" s="145"/>
      <c r="G164" s="56" t="e">
        <f>IF(Voto!#REF!=1,"De acuerdo",IF(Voto!#REF!=2,"En desacuerdo",IF(Voto!#REF!=3,"Abstención","")))</f>
        <v>#REF!</v>
      </c>
      <c r="H164" s="59"/>
      <c r="I164" s="57" t="e">
        <f>Voto!#REF!</f>
        <v>#REF!</v>
      </c>
      <c r="J164" s="4" t="s">
        <v>490</v>
      </c>
      <c r="L164" s="4" t="str">
        <f t="shared" si="1"/>
        <v/>
      </c>
    </row>
    <row r="165" spans="1:12" s="4" customFormat="1" ht="27.6" x14ac:dyDescent="0.3">
      <c r="A165" s="20" t="s">
        <v>393</v>
      </c>
      <c r="B165" s="6"/>
      <c r="D165" s="15" t="s">
        <v>392</v>
      </c>
      <c r="E165" s="146" t="s">
        <v>393</v>
      </c>
      <c r="F165" s="146"/>
      <c r="G165" s="56" t="e">
        <f>IF(Voto!#REF!=1,"De acuerdo",IF(Voto!#REF!=2,"En desacuerdo",IF(Voto!#REF!=3,"Abstención","")))</f>
        <v>#REF!</v>
      </c>
      <c r="H165" s="59"/>
      <c r="I165" s="57" t="e">
        <f>Voto!#REF!</f>
        <v>#REF!</v>
      </c>
      <c r="J165" s="4" t="s">
        <v>490</v>
      </c>
      <c r="L165" s="4" t="str">
        <f t="shared" si="1"/>
        <v/>
      </c>
    </row>
    <row r="166" spans="1:12" s="4" customFormat="1" ht="27.6" x14ac:dyDescent="0.3">
      <c r="A166" s="21" t="s">
        <v>395</v>
      </c>
      <c r="B166" s="22"/>
      <c r="D166" s="55" t="s">
        <v>394</v>
      </c>
      <c r="E166" s="145" t="s">
        <v>395</v>
      </c>
      <c r="F166" s="145"/>
      <c r="G166" s="56" t="e">
        <f>IF(Voto!#REF!=1,"De acuerdo",IF(Voto!#REF!=2,"En desacuerdo",IF(Voto!#REF!=3,"Abstención","")))</f>
        <v>#REF!</v>
      </c>
      <c r="H166" s="59"/>
      <c r="I166" s="57" t="e">
        <f>Voto!#REF!</f>
        <v>#REF!</v>
      </c>
      <c r="J166" s="4" t="s">
        <v>490</v>
      </c>
      <c r="L166" s="4" t="str">
        <f t="shared" si="1"/>
        <v/>
      </c>
    </row>
    <row r="167" spans="1:12" s="4" customFormat="1" ht="41.4" x14ac:dyDescent="0.3">
      <c r="A167" s="20" t="s">
        <v>401</v>
      </c>
      <c r="B167" s="6"/>
      <c r="D167" s="15" t="s">
        <v>400</v>
      </c>
      <c r="E167" s="146" t="s">
        <v>401</v>
      </c>
      <c r="F167" s="146"/>
      <c r="G167" s="56" t="e">
        <f>IF(Voto!#REF!=1,"De acuerdo",IF(Voto!#REF!=2,"En desacuerdo",IF(Voto!#REF!=3,"Abstención","")))</f>
        <v>#REF!</v>
      </c>
      <c r="H167" s="59"/>
      <c r="I167" s="57" t="e">
        <f>Voto!#REF!</f>
        <v>#REF!</v>
      </c>
      <c r="J167" s="4" t="s">
        <v>490</v>
      </c>
      <c r="L167" s="4" t="str">
        <f t="shared" si="1"/>
        <v/>
      </c>
    </row>
    <row r="168" spans="1:12" s="4" customFormat="1" ht="27.6" x14ac:dyDescent="0.3">
      <c r="A168" s="21" t="s">
        <v>403</v>
      </c>
      <c r="B168" s="22"/>
      <c r="D168" s="55" t="s">
        <v>402</v>
      </c>
      <c r="E168" s="145" t="s">
        <v>403</v>
      </c>
      <c r="F168" s="145"/>
      <c r="G168" s="56" t="e">
        <f>IF(Voto!#REF!=1,"De acuerdo",IF(Voto!#REF!=2,"En desacuerdo",IF(Voto!#REF!=3,"Abstención","")))</f>
        <v>#REF!</v>
      </c>
      <c r="H168" s="59"/>
      <c r="I168" s="57" t="e">
        <f>Voto!#REF!</f>
        <v>#REF!</v>
      </c>
      <c r="J168" s="4" t="s">
        <v>490</v>
      </c>
      <c r="L168" s="4" t="str">
        <f t="shared" si="1"/>
        <v/>
      </c>
    </row>
    <row r="169" spans="1:12" s="4" customFormat="1" ht="20.100000000000001" customHeight="1" x14ac:dyDescent="0.3">
      <c r="A169" s="20" t="s">
        <v>405</v>
      </c>
      <c r="B169" s="6"/>
      <c r="D169" s="15" t="s">
        <v>404</v>
      </c>
      <c r="E169" s="146" t="s">
        <v>405</v>
      </c>
      <c r="F169" s="146"/>
      <c r="G169" s="56" t="e">
        <f>IF(Voto!#REF!=1,"De acuerdo",IF(Voto!#REF!=2,"En desacuerdo",IF(Voto!#REF!=3,"Abstención","")))</f>
        <v>#REF!</v>
      </c>
      <c r="H169" s="59"/>
      <c r="I169" s="57" t="e">
        <f>Voto!#REF!</f>
        <v>#REF!</v>
      </c>
      <c r="J169" s="4" t="s">
        <v>490</v>
      </c>
      <c r="L169" s="4" t="str">
        <f t="shared" si="1"/>
        <v/>
      </c>
    </row>
    <row r="170" spans="1:12" s="4" customFormat="1" ht="16.05" customHeight="1" x14ac:dyDescent="0.3">
      <c r="A170" s="7"/>
      <c r="B170" s="25"/>
      <c r="D170" s="63" t="s">
        <v>457</v>
      </c>
      <c r="E170" s="64"/>
      <c r="F170" s="64"/>
      <c r="G170" s="64" t="e">
        <f>IF(Voto!#REF!=1,"De acuerdo",IF(Voto!#REF!=2,"En desacuerdo",IF(Voto!#REF!=3,"Abstención","")))</f>
        <v>#REF!</v>
      </c>
      <c r="H170" s="64"/>
      <c r="I170" s="60" t="e">
        <f>Voto!#REF!</f>
        <v>#REF!</v>
      </c>
      <c r="J170" s="19" t="s">
        <v>490</v>
      </c>
      <c r="L170" s="4" t="str">
        <f t="shared" si="1"/>
        <v/>
      </c>
    </row>
    <row r="171" spans="1:12" s="4" customFormat="1" ht="27.6" x14ac:dyDescent="0.3">
      <c r="A171" s="21" t="s">
        <v>9</v>
      </c>
      <c r="B171" s="22"/>
      <c r="D171" s="55" t="s">
        <v>8</v>
      </c>
      <c r="E171" s="145" t="s">
        <v>9</v>
      </c>
      <c r="F171" s="145"/>
      <c r="G171" s="56" t="e">
        <f>IF(Voto!#REF!=1,"De acuerdo",IF(Voto!#REF!=2,"En desacuerdo",IF(Voto!#REF!=3,"Abstención","")))</f>
        <v>#REF!</v>
      </c>
      <c r="H171" s="59"/>
      <c r="I171" s="57" t="e">
        <f>Voto!#REF!</f>
        <v>#REF!</v>
      </c>
      <c r="J171" s="4" t="s">
        <v>490</v>
      </c>
      <c r="L171" s="4" t="str">
        <f t="shared" si="1"/>
        <v/>
      </c>
    </row>
    <row r="172" spans="1:12" s="4" customFormat="1" ht="20.100000000000001" customHeight="1" x14ac:dyDescent="0.3">
      <c r="A172" s="20"/>
      <c r="B172" s="6"/>
      <c r="D172" s="15" t="s">
        <v>496</v>
      </c>
      <c r="E172" s="146" t="s">
        <v>497</v>
      </c>
      <c r="F172" s="146"/>
      <c r="G172" s="56" t="e">
        <f>IF(Voto!#REF!=1,"De acuerdo",IF(Voto!#REF!=2,"En desacuerdo",IF(Voto!#REF!=3,"Abstención","")))</f>
        <v>#REF!</v>
      </c>
      <c r="H172" s="59"/>
      <c r="I172" s="57" t="e">
        <f>Voto!#REF!</f>
        <v>#REF!</v>
      </c>
      <c r="L172" s="4" t="str">
        <f t="shared" si="1"/>
        <v/>
      </c>
    </row>
    <row r="173" spans="1:12" s="4" customFormat="1" ht="16.05" customHeight="1" x14ac:dyDescent="0.3">
      <c r="A173" s="7"/>
      <c r="B173" s="25"/>
      <c r="D173" s="63" t="s">
        <v>458</v>
      </c>
      <c r="E173" s="64"/>
      <c r="F173" s="64"/>
      <c r="G173" s="64" t="e">
        <f>IF(Voto!#REF!=1,"De acuerdo",IF(Voto!#REF!=2,"En desacuerdo",IF(Voto!#REF!=3,"Abstención","")))</f>
        <v>#REF!</v>
      </c>
      <c r="H173" s="64"/>
      <c r="I173" s="60" t="e">
        <f>Voto!#REF!</f>
        <v>#REF!</v>
      </c>
      <c r="J173" s="19" t="s">
        <v>490</v>
      </c>
      <c r="L173" s="4" t="str">
        <f t="shared" si="1"/>
        <v/>
      </c>
    </row>
    <row r="174" spans="1:12" s="4" customFormat="1" ht="27.6" x14ac:dyDescent="0.3">
      <c r="A174" s="21" t="s">
        <v>39</v>
      </c>
      <c r="B174" s="22"/>
      <c r="D174" s="55" t="s">
        <v>38</v>
      </c>
      <c r="E174" s="145" t="s">
        <v>39</v>
      </c>
      <c r="F174" s="145"/>
      <c r="G174" s="56" t="e">
        <f>IF(Voto!#REF!=1,"De acuerdo",IF(Voto!#REF!=2,"En desacuerdo",IF(Voto!#REF!=3,"Abstención","")))</f>
        <v>#REF!</v>
      </c>
      <c r="H174" s="59"/>
      <c r="I174" s="57" t="e">
        <f>Voto!#REF!</f>
        <v>#REF!</v>
      </c>
      <c r="J174" s="4" t="s">
        <v>490</v>
      </c>
      <c r="L174" s="4" t="str">
        <f t="shared" si="1"/>
        <v/>
      </c>
    </row>
    <row r="175" spans="1:12" s="4" customFormat="1" ht="27.6" x14ac:dyDescent="0.3">
      <c r="A175" s="20" t="s">
        <v>101</v>
      </c>
      <c r="B175" s="6"/>
      <c r="D175" s="15" t="s">
        <v>100</v>
      </c>
      <c r="E175" s="146" t="s">
        <v>101</v>
      </c>
      <c r="F175" s="146"/>
      <c r="G175" s="56" t="e">
        <f>IF(Voto!#REF!=1,"De acuerdo",IF(Voto!#REF!=2,"En desacuerdo",IF(Voto!#REF!=3,"Abstención","")))</f>
        <v>#REF!</v>
      </c>
      <c r="H175" s="59"/>
      <c r="I175" s="57" t="e">
        <f>Voto!#REF!</f>
        <v>#REF!</v>
      </c>
      <c r="J175" s="4" t="s">
        <v>490</v>
      </c>
      <c r="L175" s="4" t="str">
        <f t="shared" si="1"/>
        <v/>
      </c>
    </row>
    <row r="176" spans="1:12" s="4" customFormat="1" ht="20.100000000000001" customHeight="1" x14ac:dyDescent="0.3">
      <c r="A176" s="21" t="s">
        <v>369</v>
      </c>
      <c r="B176" s="22"/>
      <c r="D176" s="55" t="s">
        <v>368</v>
      </c>
      <c r="E176" s="145" t="s">
        <v>369</v>
      </c>
      <c r="F176" s="145"/>
      <c r="G176" s="56" t="e">
        <f>IF(Voto!#REF!=1,"De acuerdo",IF(Voto!#REF!=2,"En desacuerdo",IF(Voto!#REF!=3,"Abstención","")))</f>
        <v>#REF!</v>
      </c>
      <c r="H176" s="59"/>
      <c r="I176" s="57" t="e">
        <f>Voto!#REF!</f>
        <v>#REF!</v>
      </c>
      <c r="J176" s="4" t="s">
        <v>490</v>
      </c>
      <c r="L176" s="4" t="str">
        <f t="shared" si="1"/>
        <v/>
      </c>
    </row>
    <row r="177" spans="1:12" s="4" customFormat="1" ht="27.6" x14ac:dyDescent="0.3">
      <c r="A177" s="20" t="s">
        <v>413</v>
      </c>
      <c r="B177" s="6"/>
      <c r="D177" s="15" t="s">
        <v>412</v>
      </c>
      <c r="E177" s="146" t="s">
        <v>413</v>
      </c>
      <c r="F177" s="146"/>
      <c r="G177" s="56" t="e">
        <f>IF(Voto!#REF!=1,"De acuerdo",IF(Voto!#REF!=2,"En desacuerdo",IF(Voto!#REF!=3,"Abstención","")))</f>
        <v>#REF!</v>
      </c>
      <c r="H177" s="59"/>
      <c r="I177" s="57" t="e">
        <f>Voto!#REF!</f>
        <v>#REF!</v>
      </c>
      <c r="J177" s="4" t="s">
        <v>490</v>
      </c>
      <c r="L177" s="4" t="str">
        <f t="shared" si="1"/>
        <v/>
      </c>
    </row>
    <row r="178" spans="1:12" s="4" customFormat="1" ht="27.6" x14ac:dyDescent="0.3">
      <c r="A178" s="21" t="s">
        <v>417</v>
      </c>
      <c r="B178" s="22"/>
      <c r="D178" s="55" t="s">
        <v>416</v>
      </c>
      <c r="E178" s="145" t="s">
        <v>417</v>
      </c>
      <c r="F178" s="145"/>
      <c r="G178" s="56" t="e">
        <f>IF(Voto!#REF!=1,"De acuerdo",IF(Voto!#REF!=2,"En desacuerdo",IF(Voto!#REF!=3,"Abstención","")))</f>
        <v>#REF!</v>
      </c>
      <c r="H178" s="59"/>
      <c r="I178" s="57" t="e">
        <f>Voto!#REF!</f>
        <v>#REF!</v>
      </c>
      <c r="J178" s="4" t="s">
        <v>490</v>
      </c>
      <c r="L178" s="4" t="str">
        <f t="shared" ref="L178:L241" si="2">IF(K178=2,"Por favor justifique su voto","")</f>
        <v/>
      </c>
    </row>
    <row r="179" spans="1:12" s="4" customFormat="1" ht="16.05" customHeight="1" x14ac:dyDescent="0.3">
      <c r="A179" s="7"/>
      <c r="B179" s="25"/>
      <c r="D179" s="63" t="s">
        <v>468</v>
      </c>
      <c r="E179" s="64"/>
      <c r="F179" s="64"/>
      <c r="G179" s="64" t="e">
        <f>IF(Voto!#REF!=1,"De acuerdo",IF(Voto!#REF!=2,"En desacuerdo",IF(Voto!#REF!=3,"Abstención","")))</f>
        <v>#REF!</v>
      </c>
      <c r="H179" s="64"/>
      <c r="I179" s="60" t="e">
        <f>Voto!#REF!</f>
        <v>#REF!</v>
      </c>
      <c r="J179" s="19" t="s">
        <v>490</v>
      </c>
      <c r="L179" s="4" t="str">
        <f t="shared" si="2"/>
        <v/>
      </c>
    </row>
    <row r="180" spans="1:12" s="4" customFormat="1" ht="27.6" x14ac:dyDescent="0.3">
      <c r="A180" s="21" t="s">
        <v>121</v>
      </c>
      <c r="B180" s="22"/>
      <c r="D180" s="55" t="s">
        <v>120</v>
      </c>
      <c r="E180" s="145" t="s">
        <v>121</v>
      </c>
      <c r="F180" s="145"/>
      <c r="G180" s="56" t="e">
        <f>IF(Voto!#REF!=1,"De acuerdo",IF(Voto!#REF!=2,"En desacuerdo",IF(Voto!#REF!=3,"Abstención","")))</f>
        <v>#REF!</v>
      </c>
      <c r="H180" s="59"/>
      <c r="I180" s="57" t="e">
        <f>Voto!#REF!</f>
        <v>#REF!</v>
      </c>
      <c r="J180" s="4" t="s">
        <v>490</v>
      </c>
      <c r="L180" s="4" t="str">
        <f t="shared" si="2"/>
        <v/>
      </c>
    </row>
    <row r="181" spans="1:12" s="4" customFormat="1" ht="27.6" x14ac:dyDescent="0.3">
      <c r="A181" s="20" t="s">
        <v>127</v>
      </c>
      <c r="B181" s="6"/>
      <c r="D181" s="15" t="s">
        <v>126</v>
      </c>
      <c r="E181" s="146" t="s">
        <v>127</v>
      </c>
      <c r="F181" s="146"/>
      <c r="G181" s="56" t="e">
        <f>IF(Voto!#REF!=1,"De acuerdo",IF(Voto!#REF!=2,"En desacuerdo",IF(Voto!#REF!=3,"Abstención","")))</f>
        <v>#REF!</v>
      </c>
      <c r="H181" s="59"/>
      <c r="I181" s="57" t="e">
        <f>Voto!#REF!</f>
        <v>#REF!</v>
      </c>
      <c r="J181" s="4" t="s">
        <v>490</v>
      </c>
      <c r="L181" s="4" t="str">
        <f t="shared" si="2"/>
        <v/>
      </c>
    </row>
    <row r="182" spans="1:12" s="4" customFormat="1" ht="27.6" x14ac:dyDescent="0.3">
      <c r="A182" s="21" t="s">
        <v>169</v>
      </c>
      <c r="B182" s="22"/>
      <c r="D182" s="55" t="s">
        <v>168</v>
      </c>
      <c r="E182" s="145" t="s">
        <v>169</v>
      </c>
      <c r="F182" s="145"/>
      <c r="G182" s="56" t="e">
        <f>IF(Voto!#REF!=1,"De acuerdo",IF(Voto!#REF!=2,"En desacuerdo",IF(Voto!#REF!=3,"Abstención","")))</f>
        <v>#REF!</v>
      </c>
      <c r="H182" s="59"/>
      <c r="I182" s="57" t="e">
        <f>Voto!#REF!</f>
        <v>#REF!</v>
      </c>
      <c r="J182" s="4" t="s">
        <v>490</v>
      </c>
      <c r="L182" s="4" t="str">
        <f t="shared" si="2"/>
        <v/>
      </c>
    </row>
    <row r="183" spans="1:12" s="4" customFormat="1" ht="27.6" x14ac:dyDescent="0.3">
      <c r="A183" s="20" t="s">
        <v>173</v>
      </c>
      <c r="B183" s="6"/>
      <c r="D183" s="15" t="s">
        <v>172</v>
      </c>
      <c r="E183" s="146" t="s">
        <v>173</v>
      </c>
      <c r="F183" s="146"/>
      <c r="G183" s="56" t="e">
        <f>IF(Voto!#REF!=1,"De acuerdo",IF(Voto!#REF!=2,"En desacuerdo",IF(Voto!#REF!=3,"Abstención","")))</f>
        <v>#REF!</v>
      </c>
      <c r="H183" s="59"/>
      <c r="I183" s="57" t="e">
        <f>Voto!#REF!</f>
        <v>#REF!</v>
      </c>
      <c r="J183" s="4" t="s">
        <v>490</v>
      </c>
      <c r="L183" s="4" t="str">
        <f t="shared" si="2"/>
        <v/>
      </c>
    </row>
    <row r="184" spans="1:12" s="4" customFormat="1" ht="27.6" x14ac:dyDescent="0.3">
      <c r="A184" s="21" t="s">
        <v>407</v>
      </c>
      <c r="B184" s="22"/>
      <c r="D184" s="55" t="s">
        <v>406</v>
      </c>
      <c r="E184" s="145" t="s">
        <v>407</v>
      </c>
      <c r="F184" s="145"/>
      <c r="G184" s="56" t="e">
        <f>IF(Voto!#REF!=1,"De acuerdo",IF(Voto!#REF!=2,"En desacuerdo",IF(Voto!#REF!=3,"Abstención","")))</f>
        <v>#REF!</v>
      </c>
      <c r="H184" s="59"/>
      <c r="I184" s="57" t="e">
        <f>Voto!#REF!</f>
        <v>#REF!</v>
      </c>
      <c r="J184" s="4" t="s">
        <v>490</v>
      </c>
      <c r="L184" s="4" t="str">
        <f t="shared" si="2"/>
        <v/>
      </c>
    </row>
    <row r="185" spans="1:12" s="4" customFormat="1" ht="27.6" x14ac:dyDescent="0.3">
      <c r="A185" s="21" t="s">
        <v>411</v>
      </c>
      <c r="B185" s="22"/>
      <c r="D185" s="55" t="s">
        <v>410</v>
      </c>
      <c r="E185" s="145" t="s">
        <v>411</v>
      </c>
      <c r="F185" s="145"/>
      <c r="G185" s="56" t="e">
        <f>IF(Voto!#REF!=1,"De acuerdo",IF(Voto!#REF!=2,"En desacuerdo",IF(Voto!#REF!=3,"Abstención","")))</f>
        <v>#REF!</v>
      </c>
      <c r="H185" s="59"/>
      <c r="I185" s="57" t="e">
        <f>Voto!#REF!</f>
        <v>#REF!</v>
      </c>
      <c r="J185" s="4" t="s">
        <v>490</v>
      </c>
      <c r="L185" s="4" t="str">
        <f t="shared" si="2"/>
        <v/>
      </c>
    </row>
    <row r="186" spans="1:12" s="4" customFormat="1" ht="20.100000000000001" customHeight="1" x14ac:dyDescent="0.3">
      <c r="A186" s="20" t="s">
        <v>419</v>
      </c>
      <c r="B186" s="6"/>
      <c r="D186" s="15" t="s">
        <v>418</v>
      </c>
      <c r="E186" s="146" t="s">
        <v>419</v>
      </c>
      <c r="F186" s="146"/>
      <c r="G186" s="56" t="e">
        <f>IF(Voto!#REF!=1,"De acuerdo",IF(Voto!#REF!=2,"En desacuerdo",IF(Voto!#REF!=3,"Abstención","")))</f>
        <v>#REF!</v>
      </c>
      <c r="H186" s="59"/>
      <c r="I186" s="57" t="e">
        <f>Voto!#REF!</f>
        <v>#REF!</v>
      </c>
      <c r="J186" s="4" t="s">
        <v>490</v>
      </c>
      <c r="L186" s="4" t="str">
        <f t="shared" si="2"/>
        <v/>
      </c>
    </row>
    <row r="187" spans="1:12" s="4" customFormat="1" ht="16.05" customHeight="1" x14ac:dyDescent="0.3">
      <c r="A187" s="7"/>
      <c r="B187" s="25"/>
      <c r="D187" s="63" t="s">
        <v>466</v>
      </c>
      <c r="E187" s="64"/>
      <c r="F187" s="64"/>
      <c r="G187" s="64" t="e">
        <f>IF(Voto!#REF!=1,"De acuerdo",IF(Voto!#REF!=2,"En desacuerdo",IF(Voto!#REF!=3,"Abstención","")))</f>
        <v>#REF!</v>
      </c>
      <c r="H187" s="64"/>
      <c r="I187" s="60" t="e">
        <f>Voto!#REF!</f>
        <v>#REF!</v>
      </c>
      <c r="J187" s="19" t="s">
        <v>490</v>
      </c>
      <c r="L187" s="4" t="str">
        <f t="shared" si="2"/>
        <v/>
      </c>
    </row>
    <row r="188" spans="1:12" s="4" customFormat="1" ht="27.6" x14ac:dyDescent="0.3">
      <c r="A188" s="21" t="s">
        <v>81</v>
      </c>
      <c r="B188" s="22"/>
      <c r="D188" s="55" t="s">
        <v>80</v>
      </c>
      <c r="E188" s="145" t="s">
        <v>81</v>
      </c>
      <c r="F188" s="145"/>
      <c r="G188" s="56" t="e">
        <f>IF(Voto!#REF!=1,"De acuerdo",IF(Voto!#REF!=2,"En desacuerdo",IF(Voto!#REF!=3,"Abstención","")))</f>
        <v>#REF!</v>
      </c>
      <c r="H188" s="59"/>
      <c r="I188" s="57" t="e">
        <f>Voto!#REF!</f>
        <v>#REF!</v>
      </c>
      <c r="J188" s="4" t="s">
        <v>490</v>
      </c>
      <c r="L188" s="4" t="str">
        <f t="shared" si="2"/>
        <v/>
      </c>
    </row>
    <row r="189" spans="1:12" s="4" customFormat="1" ht="27.6" x14ac:dyDescent="0.3">
      <c r="A189" s="20" t="s">
        <v>311</v>
      </c>
      <c r="B189" s="6"/>
      <c r="D189" s="15" t="s">
        <v>310</v>
      </c>
      <c r="E189" s="146" t="s">
        <v>311</v>
      </c>
      <c r="F189" s="146"/>
      <c r="G189" s="56" t="e">
        <f>IF(Voto!#REF!=1,"De acuerdo",IF(Voto!#REF!=2,"En desacuerdo",IF(Voto!#REF!=3,"Abstención","")))</f>
        <v>#REF!</v>
      </c>
      <c r="H189" s="59"/>
      <c r="I189" s="57" t="e">
        <f>Voto!#REF!</f>
        <v>#REF!</v>
      </c>
      <c r="J189" s="4" t="s">
        <v>490</v>
      </c>
      <c r="L189" s="4" t="str">
        <f t="shared" si="2"/>
        <v/>
      </c>
    </row>
    <row r="190" spans="1:12" s="4" customFormat="1" ht="16.05" customHeight="1" x14ac:dyDescent="0.3">
      <c r="A190" s="7"/>
      <c r="B190" s="25"/>
      <c r="D190" s="63" t="s">
        <v>470</v>
      </c>
      <c r="E190" s="64"/>
      <c r="F190" s="64"/>
      <c r="G190" s="64" t="e">
        <f>IF(Voto!#REF!=1,"De acuerdo",IF(Voto!#REF!=2,"En desacuerdo",IF(Voto!#REF!=3,"Abstención","")))</f>
        <v>#REF!</v>
      </c>
      <c r="H190" s="64"/>
      <c r="I190" s="60" t="e">
        <f>Voto!#REF!</f>
        <v>#REF!</v>
      </c>
      <c r="J190" s="19" t="s">
        <v>490</v>
      </c>
      <c r="L190" s="4" t="str">
        <f t="shared" si="2"/>
        <v/>
      </c>
    </row>
    <row r="191" spans="1:12" s="4" customFormat="1" ht="27.6" x14ac:dyDescent="0.3">
      <c r="A191" s="21" t="s">
        <v>37</v>
      </c>
      <c r="B191" s="22"/>
      <c r="D191" s="55" t="s">
        <v>36</v>
      </c>
      <c r="E191" s="145" t="s">
        <v>37</v>
      </c>
      <c r="F191" s="145"/>
      <c r="G191" s="56" t="e">
        <f>IF(Voto!#REF!=1,"De acuerdo",IF(Voto!#REF!=2,"En desacuerdo",IF(Voto!#REF!=3,"Abstención","")))</f>
        <v>#REF!</v>
      </c>
      <c r="H191" s="59"/>
      <c r="I191" s="57" t="e">
        <f>Voto!#REF!</f>
        <v>#REF!</v>
      </c>
      <c r="J191" s="4" t="s">
        <v>490</v>
      </c>
      <c r="L191" s="4" t="str">
        <f t="shared" si="2"/>
        <v/>
      </c>
    </row>
    <row r="192" spans="1:12" s="4" customFormat="1" ht="20.100000000000001" customHeight="1" x14ac:dyDescent="0.3">
      <c r="A192" s="20" t="s">
        <v>47</v>
      </c>
      <c r="B192" s="6"/>
      <c r="D192" s="15" t="s">
        <v>46</v>
      </c>
      <c r="E192" s="146" t="s">
        <v>47</v>
      </c>
      <c r="F192" s="146"/>
      <c r="G192" s="56" t="e">
        <f>IF(Voto!#REF!=1,"De acuerdo",IF(Voto!#REF!=2,"En desacuerdo",IF(Voto!#REF!=3,"Abstención","")))</f>
        <v>#REF!</v>
      </c>
      <c r="H192" s="59"/>
      <c r="I192" s="57" t="e">
        <f>Voto!#REF!</f>
        <v>#REF!</v>
      </c>
      <c r="J192" s="4" t="s">
        <v>490</v>
      </c>
      <c r="L192" s="4" t="str">
        <f t="shared" si="2"/>
        <v/>
      </c>
    </row>
    <row r="193" spans="1:12" s="4" customFormat="1" ht="41.4" x14ac:dyDescent="0.3">
      <c r="A193" s="21" t="s">
        <v>49</v>
      </c>
      <c r="B193" s="22"/>
      <c r="D193" s="55" t="s">
        <v>48</v>
      </c>
      <c r="E193" s="145" t="s">
        <v>49</v>
      </c>
      <c r="F193" s="145"/>
      <c r="G193" s="56" t="e">
        <f>IF(Voto!#REF!=1,"De acuerdo",IF(Voto!#REF!=2,"En desacuerdo",IF(Voto!#REF!=3,"Abstención","")))</f>
        <v>#REF!</v>
      </c>
      <c r="H193" s="59"/>
      <c r="I193" s="57" t="e">
        <f>Voto!#REF!</f>
        <v>#REF!</v>
      </c>
      <c r="J193" s="4" t="s">
        <v>490</v>
      </c>
      <c r="L193" s="4" t="str">
        <f t="shared" si="2"/>
        <v/>
      </c>
    </row>
    <row r="194" spans="1:12" s="4" customFormat="1" ht="27.6" x14ac:dyDescent="0.3">
      <c r="A194" s="20" t="s">
        <v>51</v>
      </c>
      <c r="B194" s="6"/>
      <c r="D194" s="15" t="s">
        <v>50</v>
      </c>
      <c r="E194" s="146" t="s">
        <v>51</v>
      </c>
      <c r="F194" s="146"/>
      <c r="G194" s="56" t="e">
        <f>IF(Voto!#REF!=1,"De acuerdo",IF(Voto!#REF!=2,"En desacuerdo",IF(Voto!#REF!=3,"Abstención","")))</f>
        <v>#REF!</v>
      </c>
      <c r="H194" s="59"/>
      <c r="I194" s="57" t="e">
        <f>Voto!#REF!</f>
        <v>#REF!</v>
      </c>
      <c r="J194" s="4" t="s">
        <v>490</v>
      </c>
      <c r="L194" s="4" t="str">
        <f t="shared" si="2"/>
        <v/>
      </c>
    </row>
    <row r="195" spans="1:12" s="4" customFormat="1" ht="27.6" x14ac:dyDescent="0.3">
      <c r="A195" s="21" t="s">
        <v>55</v>
      </c>
      <c r="B195" s="22"/>
      <c r="D195" s="55" t="s">
        <v>54</v>
      </c>
      <c r="E195" s="145" t="s">
        <v>55</v>
      </c>
      <c r="F195" s="145"/>
      <c r="G195" s="56" t="e">
        <f>IF(Voto!#REF!=1,"De acuerdo",IF(Voto!#REF!=2,"En desacuerdo",IF(Voto!#REF!=3,"Abstención","")))</f>
        <v>#REF!</v>
      </c>
      <c r="H195" s="59"/>
      <c r="I195" s="57" t="e">
        <f>Voto!#REF!</f>
        <v>#REF!</v>
      </c>
      <c r="J195" s="4" t="s">
        <v>490</v>
      </c>
      <c r="L195" s="4" t="str">
        <f t="shared" si="2"/>
        <v/>
      </c>
    </row>
    <row r="196" spans="1:12" s="4" customFormat="1" ht="27.6" x14ac:dyDescent="0.3">
      <c r="A196" s="20" t="s">
        <v>71</v>
      </c>
      <c r="B196" s="6"/>
      <c r="D196" s="15" t="s">
        <v>70</v>
      </c>
      <c r="E196" s="146" t="s">
        <v>71</v>
      </c>
      <c r="F196" s="146"/>
      <c r="G196" s="56" t="e">
        <f>IF(Voto!#REF!=1,"De acuerdo",IF(Voto!#REF!=2,"En desacuerdo",IF(Voto!#REF!=3,"Abstención","")))</f>
        <v>#REF!</v>
      </c>
      <c r="H196" s="59"/>
      <c r="I196" s="57" t="e">
        <f>Voto!#REF!</f>
        <v>#REF!</v>
      </c>
      <c r="J196" s="4" t="s">
        <v>490</v>
      </c>
      <c r="L196" s="4" t="str">
        <f t="shared" si="2"/>
        <v/>
      </c>
    </row>
    <row r="197" spans="1:12" s="4" customFormat="1" ht="27.6" x14ac:dyDescent="0.3">
      <c r="A197" s="21" t="s">
        <v>73</v>
      </c>
      <c r="B197" s="22"/>
      <c r="D197" s="55" t="s">
        <v>72</v>
      </c>
      <c r="E197" s="145" t="s">
        <v>73</v>
      </c>
      <c r="F197" s="145"/>
      <c r="G197" s="56" t="e">
        <f>IF(Voto!#REF!=1,"De acuerdo",IF(Voto!#REF!=2,"En desacuerdo",IF(Voto!#REF!=3,"Abstención","")))</f>
        <v>#REF!</v>
      </c>
      <c r="H197" s="59"/>
      <c r="I197" s="57" t="e">
        <f>Voto!#REF!</f>
        <v>#REF!</v>
      </c>
      <c r="J197" s="4" t="s">
        <v>490</v>
      </c>
      <c r="L197" s="4" t="str">
        <f t="shared" si="2"/>
        <v/>
      </c>
    </row>
    <row r="198" spans="1:12" s="4" customFormat="1" ht="20.100000000000001" customHeight="1" x14ac:dyDescent="0.3">
      <c r="A198" s="20" t="s">
        <v>85</v>
      </c>
      <c r="B198" s="6"/>
      <c r="D198" s="15" t="s">
        <v>84</v>
      </c>
      <c r="E198" s="146" t="s">
        <v>85</v>
      </c>
      <c r="F198" s="146"/>
      <c r="G198" s="56" t="e">
        <f>IF(Voto!#REF!=1,"De acuerdo",IF(Voto!#REF!=2,"En desacuerdo",IF(Voto!#REF!=3,"Abstención","")))</f>
        <v>#REF!</v>
      </c>
      <c r="H198" s="59"/>
      <c r="I198" s="57" t="e">
        <f>Voto!#REF!</f>
        <v>#REF!</v>
      </c>
      <c r="J198" s="4" t="s">
        <v>490</v>
      </c>
      <c r="L198" s="4" t="str">
        <f t="shared" si="2"/>
        <v/>
      </c>
    </row>
    <row r="199" spans="1:12" s="4" customFormat="1" ht="20.100000000000001" customHeight="1" x14ac:dyDescent="0.3">
      <c r="A199" s="21" t="s">
        <v>133</v>
      </c>
      <c r="B199" s="22"/>
      <c r="D199" s="55" t="s">
        <v>132</v>
      </c>
      <c r="E199" s="145" t="s">
        <v>133</v>
      </c>
      <c r="F199" s="145"/>
      <c r="G199" s="56" t="e">
        <f>IF(Voto!#REF!=1,"De acuerdo",IF(Voto!#REF!=2,"En desacuerdo",IF(Voto!#REF!=3,"Abstención","")))</f>
        <v>#REF!</v>
      </c>
      <c r="H199" s="59"/>
      <c r="I199" s="57" t="e">
        <f>Voto!#REF!</f>
        <v>#REF!</v>
      </c>
      <c r="J199" s="4" t="s">
        <v>490</v>
      </c>
      <c r="L199" s="4" t="str">
        <f t="shared" si="2"/>
        <v/>
      </c>
    </row>
    <row r="200" spans="1:12" s="4" customFormat="1" ht="20.100000000000001" customHeight="1" x14ac:dyDescent="0.3">
      <c r="A200" s="20" t="s">
        <v>135</v>
      </c>
      <c r="B200" s="6"/>
      <c r="D200" s="15" t="s">
        <v>134</v>
      </c>
      <c r="E200" s="146" t="s">
        <v>135</v>
      </c>
      <c r="F200" s="146"/>
      <c r="G200" s="56" t="e">
        <f>IF(Voto!#REF!=1,"De acuerdo",IF(Voto!#REF!=2,"En desacuerdo",IF(Voto!#REF!=3,"Abstención","")))</f>
        <v>#REF!</v>
      </c>
      <c r="H200" s="59"/>
      <c r="I200" s="57" t="e">
        <f>Voto!#REF!</f>
        <v>#REF!</v>
      </c>
      <c r="J200" s="4" t="s">
        <v>490</v>
      </c>
      <c r="L200" s="4" t="str">
        <f t="shared" si="2"/>
        <v/>
      </c>
    </row>
    <row r="201" spans="1:12" s="4" customFormat="1" ht="20.100000000000001" customHeight="1" x14ac:dyDescent="0.3">
      <c r="A201" s="21" t="s">
        <v>153</v>
      </c>
      <c r="B201" s="22"/>
      <c r="D201" s="55" t="s">
        <v>152</v>
      </c>
      <c r="E201" s="145" t="s">
        <v>153</v>
      </c>
      <c r="F201" s="145"/>
      <c r="G201" s="56" t="e">
        <f>IF(Voto!#REF!=1,"De acuerdo",IF(Voto!#REF!=2,"En desacuerdo",IF(Voto!#REF!=3,"Abstención","")))</f>
        <v>#REF!</v>
      </c>
      <c r="H201" s="59"/>
      <c r="I201" s="57" t="e">
        <f>Voto!#REF!</f>
        <v>#REF!</v>
      </c>
      <c r="J201" s="4" t="s">
        <v>490</v>
      </c>
      <c r="L201" s="4" t="str">
        <f t="shared" si="2"/>
        <v/>
      </c>
    </row>
    <row r="202" spans="1:12" s="4" customFormat="1" ht="20.100000000000001" customHeight="1" x14ac:dyDescent="0.3">
      <c r="A202" s="20" t="s">
        <v>195</v>
      </c>
      <c r="B202" s="6"/>
      <c r="D202" s="15" t="s">
        <v>194</v>
      </c>
      <c r="E202" s="146" t="s">
        <v>195</v>
      </c>
      <c r="F202" s="146"/>
      <c r="G202" s="56" t="e">
        <f>IF(Voto!#REF!=1,"De acuerdo",IF(Voto!#REF!=2,"En desacuerdo",IF(Voto!#REF!=3,"Abstención","")))</f>
        <v>#REF!</v>
      </c>
      <c r="H202" s="59"/>
      <c r="I202" s="57" t="e">
        <f>Voto!#REF!</f>
        <v>#REF!</v>
      </c>
      <c r="J202" s="4" t="s">
        <v>490</v>
      </c>
      <c r="L202" s="4" t="str">
        <f t="shared" si="2"/>
        <v/>
      </c>
    </row>
    <row r="203" spans="1:12" s="4" customFormat="1" ht="20.100000000000001" customHeight="1" x14ac:dyDescent="0.3">
      <c r="A203" s="21" t="s">
        <v>197</v>
      </c>
      <c r="B203" s="22"/>
      <c r="D203" s="55" t="s">
        <v>196</v>
      </c>
      <c r="E203" s="145" t="s">
        <v>197</v>
      </c>
      <c r="F203" s="145"/>
      <c r="G203" s="56" t="e">
        <f>IF(Voto!#REF!=1,"De acuerdo",IF(Voto!#REF!=2,"En desacuerdo",IF(Voto!#REF!=3,"Abstención","")))</f>
        <v>#REF!</v>
      </c>
      <c r="H203" s="59"/>
      <c r="I203" s="57" t="e">
        <f>Voto!#REF!</f>
        <v>#REF!</v>
      </c>
      <c r="J203" s="4" t="s">
        <v>490</v>
      </c>
      <c r="L203" s="4" t="str">
        <f t="shared" si="2"/>
        <v/>
      </c>
    </row>
    <row r="204" spans="1:12" s="4" customFormat="1" ht="27.6" x14ac:dyDescent="0.3">
      <c r="A204" s="20" t="s">
        <v>223</v>
      </c>
      <c r="B204" s="6"/>
      <c r="D204" s="15" t="s">
        <v>222</v>
      </c>
      <c r="E204" s="146" t="s">
        <v>223</v>
      </c>
      <c r="F204" s="146"/>
      <c r="G204" s="56" t="e">
        <f>IF(Voto!#REF!=1,"De acuerdo",IF(Voto!#REF!=2,"En desacuerdo",IF(Voto!#REF!=3,"Abstención","")))</f>
        <v>#REF!</v>
      </c>
      <c r="H204" s="59"/>
      <c r="I204" s="57" t="e">
        <f>Voto!#REF!</f>
        <v>#REF!</v>
      </c>
      <c r="J204" s="4" t="s">
        <v>490</v>
      </c>
      <c r="L204" s="4" t="str">
        <f t="shared" si="2"/>
        <v/>
      </c>
    </row>
    <row r="205" spans="1:12" s="4" customFormat="1" ht="41.4" x14ac:dyDescent="0.3">
      <c r="A205" s="21" t="s">
        <v>339</v>
      </c>
      <c r="B205" s="22"/>
      <c r="D205" s="55" t="s">
        <v>338</v>
      </c>
      <c r="E205" s="145" t="s">
        <v>339</v>
      </c>
      <c r="F205" s="145"/>
      <c r="G205" s="56" t="e">
        <f>IF(Voto!#REF!=1,"De acuerdo",IF(Voto!#REF!=2,"En desacuerdo",IF(Voto!#REF!=3,"Abstención","")))</f>
        <v>#REF!</v>
      </c>
      <c r="H205" s="59"/>
      <c r="I205" s="57" t="e">
        <f>Voto!#REF!</f>
        <v>#REF!</v>
      </c>
      <c r="J205" s="4" t="s">
        <v>490</v>
      </c>
      <c r="L205" s="4" t="str">
        <f t="shared" si="2"/>
        <v/>
      </c>
    </row>
    <row r="206" spans="1:12" s="4" customFormat="1" ht="41.4" x14ac:dyDescent="0.3">
      <c r="A206" s="20" t="s">
        <v>341</v>
      </c>
      <c r="B206" s="6"/>
      <c r="D206" s="15" t="s">
        <v>340</v>
      </c>
      <c r="E206" s="146" t="s">
        <v>341</v>
      </c>
      <c r="F206" s="146"/>
      <c r="G206" s="56" t="e">
        <f>IF(Voto!#REF!=1,"De acuerdo",IF(Voto!#REF!=2,"En desacuerdo",IF(Voto!#REF!=3,"Abstención","")))</f>
        <v>#REF!</v>
      </c>
      <c r="H206" s="59"/>
      <c r="I206" s="57" t="e">
        <f>Voto!#REF!</f>
        <v>#REF!</v>
      </c>
      <c r="J206" s="4" t="s">
        <v>490</v>
      </c>
      <c r="L206" s="4" t="str">
        <f t="shared" si="2"/>
        <v/>
      </c>
    </row>
    <row r="207" spans="1:12" s="4" customFormat="1" ht="41.4" x14ac:dyDescent="0.3">
      <c r="A207" s="21" t="s">
        <v>343</v>
      </c>
      <c r="B207" s="22"/>
      <c r="D207" s="55" t="s">
        <v>342</v>
      </c>
      <c r="E207" s="145" t="s">
        <v>343</v>
      </c>
      <c r="F207" s="145"/>
      <c r="G207" s="56" t="e">
        <f>IF(Voto!#REF!=1,"De acuerdo",IF(Voto!#REF!=2,"En desacuerdo",IF(Voto!#REF!=3,"Abstención","")))</f>
        <v>#REF!</v>
      </c>
      <c r="H207" s="59"/>
      <c r="I207" s="57" t="e">
        <f>Voto!#REF!</f>
        <v>#REF!</v>
      </c>
      <c r="J207" s="4" t="s">
        <v>490</v>
      </c>
      <c r="L207" s="4" t="str">
        <f t="shared" si="2"/>
        <v/>
      </c>
    </row>
    <row r="208" spans="1:12" s="4" customFormat="1" ht="27.6" x14ac:dyDescent="0.3">
      <c r="A208" s="20" t="s">
        <v>345</v>
      </c>
      <c r="B208" s="6"/>
      <c r="D208" s="15" t="s">
        <v>344</v>
      </c>
      <c r="E208" s="146" t="s">
        <v>345</v>
      </c>
      <c r="F208" s="146"/>
      <c r="G208" s="56" t="e">
        <f>IF(Voto!#REF!=1,"De acuerdo",IF(Voto!#REF!=2,"En desacuerdo",IF(Voto!#REF!=3,"Abstención","")))</f>
        <v>#REF!</v>
      </c>
      <c r="H208" s="59"/>
      <c r="I208" s="57" t="e">
        <f>Voto!#REF!</f>
        <v>#REF!</v>
      </c>
      <c r="J208" s="4" t="s">
        <v>490</v>
      </c>
      <c r="L208" s="4" t="str">
        <f t="shared" si="2"/>
        <v/>
      </c>
    </row>
    <row r="209" spans="1:12" s="4" customFormat="1" ht="27.6" x14ac:dyDescent="0.3">
      <c r="A209" s="21" t="s">
        <v>347</v>
      </c>
      <c r="B209" s="22"/>
      <c r="D209" s="55" t="s">
        <v>346</v>
      </c>
      <c r="E209" s="145" t="s">
        <v>347</v>
      </c>
      <c r="F209" s="145"/>
      <c r="G209" s="56" t="e">
        <f>IF(Voto!#REF!=1,"De acuerdo",IF(Voto!#REF!=2,"En desacuerdo",IF(Voto!#REF!=3,"Abstención","")))</f>
        <v>#REF!</v>
      </c>
      <c r="H209" s="59"/>
      <c r="I209" s="57" t="e">
        <f>Voto!#REF!</f>
        <v>#REF!</v>
      </c>
      <c r="J209" s="4" t="s">
        <v>490</v>
      </c>
      <c r="L209" s="4" t="str">
        <f t="shared" si="2"/>
        <v/>
      </c>
    </row>
    <row r="210" spans="1:12" s="4" customFormat="1" ht="27.6" x14ac:dyDescent="0.3">
      <c r="A210" s="20" t="s">
        <v>349</v>
      </c>
      <c r="B210" s="6"/>
      <c r="D210" s="15" t="s">
        <v>348</v>
      </c>
      <c r="E210" s="146" t="s">
        <v>349</v>
      </c>
      <c r="F210" s="146"/>
      <c r="G210" s="56" t="e">
        <f>IF(Voto!#REF!=1,"De acuerdo",IF(Voto!#REF!=2,"En desacuerdo",IF(Voto!#REF!=3,"Abstención","")))</f>
        <v>#REF!</v>
      </c>
      <c r="H210" s="59"/>
      <c r="I210" s="57" t="e">
        <f>Voto!#REF!</f>
        <v>#REF!</v>
      </c>
      <c r="J210" s="4" t="s">
        <v>490</v>
      </c>
      <c r="L210" s="4" t="str">
        <f t="shared" si="2"/>
        <v/>
      </c>
    </row>
    <row r="211" spans="1:12" s="4" customFormat="1" ht="41.4" x14ac:dyDescent="0.3">
      <c r="A211" s="21" t="s">
        <v>351</v>
      </c>
      <c r="B211" s="22"/>
      <c r="D211" s="55" t="s">
        <v>350</v>
      </c>
      <c r="E211" s="145" t="s">
        <v>351</v>
      </c>
      <c r="F211" s="145"/>
      <c r="G211" s="56" t="e">
        <f>IF(Voto!#REF!=1,"De acuerdo",IF(Voto!#REF!=2,"En desacuerdo",IF(Voto!#REF!=3,"Abstención","")))</f>
        <v>#REF!</v>
      </c>
      <c r="H211" s="59"/>
      <c r="I211" s="57" t="e">
        <f>Voto!#REF!</f>
        <v>#REF!</v>
      </c>
      <c r="J211" s="4" t="s">
        <v>490</v>
      </c>
      <c r="L211" s="4" t="str">
        <f t="shared" si="2"/>
        <v/>
      </c>
    </row>
    <row r="212" spans="1:12" s="4" customFormat="1" ht="41.4" x14ac:dyDescent="0.3">
      <c r="A212" s="20" t="s">
        <v>353</v>
      </c>
      <c r="B212" s="6"/>
      <c r="D212" s="15" t="s">
        <v>352</v>
      </c>
      <c r="E212" s="146" t="s">
        <v>353</v>
      </c>
      <c r="F212" s="146"/>
      <c r="G212" s="56" t="e">
        <f>IF(Voto!#REF!=1,"De acuerdo",IF(Voto!#REF!=2,"En desacuerdo",IF(Voto!#REF!=3,"Abstención","")))</f>
        <v>#REF!</v>
      </c>
      <c r="H212" s="59"/>
      <c r="I212" s="57" t="e">
        <f>Voto!#REF!</f>
        <v>#REF!</v>
      </c>
      <c r="J212" s="4" t="s">
        <v>490</v>
      </c>
      <c r="L212" s="4" t="str">
        <f t="shared" si="2"/>
        <v/>
      </c>
    </row>
    <row r="213" spans="1:12" s="4" customFormat="1" ht="41.4" x14ac:dyDescent="0.3">
      <c r="A213" s="21" t="s">
        <v>355</v>
      </c>
      <c r="B213" s="22"/>
      <c r="D213" s="55" t="s">
        <v>354</v>
      </c>
      <c r="E213" s="145" t="s">
        <v>355</v>
      </c>
      <c r="F213" s="145"/>
      <c r="G213" s="56" t="e">
        <f>IF(Voto!#REF!=1,"De acuerdo",IF(Voto!#REF!=2,"En desacuerdo",IF(Voto!#REF!=3,"Abstención","")))</f>
        <v>#REF!</v>
      </c>
      <c r="H213" s="59"/>
      <c r="I213" s="57" t="e">
        <f>Voto!#REF!</f>
        <v>#REF!</v>
      </c>
      <c r="J213" s="4" t="s">
        <v>490</v>
      </c>
      <c r="L213" s="4" t="str">
        <f t="shared" si="2"/>
        <v/>
      </c>
    </row>
    <row r="214" spans="1:12" s="4" customFormat="1" ht="41.4" x14ac:dyDescent="0.3">
      <c r="A214" s="20" t="s">
        <v>415</v>
      </c>
      <c r="B214" s="6"/>
      <c r="D214" s="15" t="s">
        <v>414</v>
      </c>
      <c r="E214" s="146" t="s">
        <v>415</v>
      </c>
      <c r="F214" s="146"/>
      <c r="G214" s="56" t="e">
        <f>IF(Voto!#REF!=1,"De acuerdo",IF(Voto!#REF!=2,"En desacuerdo",IF(Voto!#REF!=3,"Abstención","")))</f>
        <v>#REF!</v>
      </c>
      <c r="H214" s="59"/>
      <c r="I214" s="57" t="e">
        <f>Voto!#REF!</f>
        <v>#REF!</v>
      </c>
      <c r="J214" s="4" t="s">
        <v>490</v>
      </c>
      <c r="L214" s="4" t="str">
        <f t="shared" si="2"/>
        <v/>
      </c>
    </row>
    <row r="215" spans="1:12" s="4" customFormat="1" ht="13.8" x14ac:dyDescent="0.3">
      <c r="A215" s="6"/>
      <c r="B215" s="6"/>
      <c r="D215" s="3"/>
      <c r="E215" s="6"/>
      <c r="G215" s="4" t="e">
        <f>IF(Voto!#REF!=1,"De acuerdo",IF(Voto!#REF!=2,"En desacuerdo",IF(Voto!#REF!=3,"Abstención","")))</f>
        <v>#REF!</v>
      </c>
      <c r="H215" s="26"/>
      <c r="I215" s="6" t="e">
        <f>Voto!#REF!</f>
        <v>#REF!</v>
      </c>
      <c r="J215" s="4" t="s">
        <v>490</v>
      </c>
      <c r="L215" s="4" t="str">
        <f t="shared" si="2"/>
        <v/>
      </c>
    </row>
    <row r="216" spans="1:12" s="4" customFormat="1" ht="13.8" x14ac:dyDescent="0.3">
      <c r="A216" s="13"/>
      <c r="B216" s="13"/>
      <c r="D216" s="51" t="s">
        <v>492</v>
      </c>
      <c r="E216" s="13"/>
      <c r="F216" s="12"/>
      <c r="G216" s="12" t="e">
        <f>IF(Voto!#REF!=1,"De acuerdo",IF(Voto!#REF!=2,"En desacuerdo",IF(Voto!#REF!=3,"Abstención","")))</f>
        <v>#REF!</v>
      </c>
      <c r="H216" s="13"/>
      <c r="I216" s="13" t="e">
        <f>Voto!#REF!</f>
        <v>#REF!</v>
      </c>
      <c r="J216" s="47" t="s">
        <v>490</v>
      </c>
      <c r="L216" s="4" t="str">
        <f t="shared" si="2"/>
        <v/>
      </c>
    </row>
    <row r="217" spans="1:12" s="4" customFormat="1" ht="4.05" customHeight="1" x14ac:dyDescent="0.3">
      <c r="A217" s="6"/>
      <c r="B217" s="6"/>
      <c r="D217" s="3"/>
      <c r="E217" s="6"/>
      <c r="G217" s="4" t="e">
        <f>IF(Voto!#REF!=1,"De acuerdo",IF(Voto!#REF!=2,"En desacuerdo",IF(Voto!#REF!=3,"Abstención","")))</f>
        <v>#REF!</v>
      </c>
      <c r="H217" s="26"/>
      <c r="I217" s="6" t="e">
        <f>Voto!#REF!</f>
        <v>#REF!</v>
      </c>
      <c r="J217" s="4" t="s">
        <v>490</v>
      </c>
      <c r="L217" s="4" t="str">
        <f t="shared" si="2"/>
        <v/>
      </c>
    </row>
    <row r="218" spans="1:12" customFormat="1" x14ac:dyDescent="0.3">
      <c r="D218" s="139" t="s">
        <v>472</v>
      </c>
      <c r="E218" s="139"/>
      <c r="F218" s="139"/>
      <c r="G218" s="70" t="e">
        <f>IF(Voto!#REF!=1,"De acuerdo",IF(Voto!#REF!=2,"En desacuerdo",IF(Voto!#REF!=3,"Abstención","")))</f>
        <v>#REF!</v>
      </c>
      <c r="H218" s="70"/>
      <c r="I218" s="70" t="e">
        <f>Voto!#REF!</f>
        <v>#REF!</v>
      </c>
      <c r="J218" s="70"/>
      <c r="L218" t="str">
        <f t="shared" si="2"/>
        <v/>
      </c>
    </row>
    <row r="219" spans="1:12" customFormat="1" x14ac:dyDescent="0.3">
      <c r="D219" s="139" t="s">
        <v>471</v>
      </c>
      <c r="E219" s="139"/>
      <c r="F219" s="139"/>
      <c r="G219" s="70" t="e">
        <f>IF(Voto!#REF!=1,"De acuerdo",IF(Voto!#REF!=2,"En desacuerdo",IF(Voto!#REF!=3,"Abstención","")))</f>
        <v>#REF!</v>
      </c>
      <c r="H219" s="70"/>
      <c r="I219" s="70" t="e">
        <f>Voto!#REF!</f>
        <v>#REF!</v>
      </c>
      <c r="J219" s="70"/>
      <c r="L219" t="str">
        <f t="shared" si="2"/>
        <v/>
      </c>
    </row>
    <row r="220" spans="1:12" customFormat="1" x14ac:dyDescent="0.3">
      <c r="D220" s="139" t="s">
        <v>464</v>
      </c>
      <c r="E220" s="139"/>
      <c r="F220" s="139"/>
      <c r="G220" s="70" t="e">
        <f>IF(Voto!#REF!=1,"De acuerdo",IF(Voto!#REF!=2,"En desacuerdo",IF(Voto!#REF!=3,"Abstención","")))</f>
        <v>#REF!</v>
      </c>
      <c r="H220" s="70"/>
      <c r="I220" s="70" t="e">
        <f>Voto!#REF!</f>
        <v>#REF!</v>
      </c>
      <c r="J220" s="70"/>
      <c r="L220" t="str">
        <f t="shared" si="2"/>
        <v/>
      </c>
    </row>
    <row r="221" spans="1:12" customFormat="1" x14ac:dyDescent="0.3">
      <c r="D221" s="139" t="s">
        <v>462</v>
      </c>
      <c r="E221" s="139"/>
      <c r="F221" s="139"/>
      <c r="G221" s="70" t="e">
        <f>IF(Voto!#REF!=1,"De acuerdo",IF(Voto!#REF!=2,"En desacuerdo",IF(Voto!#REF!=3,"Abstención","")))</f>
        <v>#REF!</v>
      </c>
      <c r="H221" s="70"/>
      <c r="I221" s="70" t="e">
        <f>Voto!#REF!</f>
        <v>#REF!</v>
      </c>
      <c r="J221" s="70"/>
      <c r="L221" t="str">
        <f t="shared" si="2"/>
        <v/>
      </c>
    </row>
    <row r="222" spans="1:12" customFormat="1" x14ac:dyDescent="0.3">
      <c r="D222" s="139" t="s">
        <v>477</v>
      </c>
      <c r="E222" s="139"/>
      <c r="F222" s="139"/>
      <c r="G222" s="70" t="e">
        <f>IF(Voto!#REF!=1,"De acuerdo",IF(Voto!#REF!=2,"En desacuerdo",IF(Voto!#REF!=3,"Abstención","")))</f>
        <v>#REF!</v>
      </c>
      <c r="H222" s="70"/>
      <c r="I222" s="70" t="e">
        <f>Voto!#REF!</f>
        <v>#REF!</v>
      </c>
      <c r="J222" s="70"/>
      <c r="L222" t="str">
        <f t="shared" si="2"/>
        <v/>
      </c>
    </row>
    <row r="223" spans="1:12" customFormat="1" x14ac:dyDescent="0.3">
      <c r="D223" s="139" t="s">
        <v>460</v>
      </c>
      <c r="E223" s="139"/>
      <c r="F223" s="139"/>
      <c r="G223" s="70" t="e">
        <f>IF(Voto!#REF!=1,"De acuerdo",IF(Voto!#REF!=2,"En desacuerdo",IF(Voto!#REF!=3,"Abstención","")))</f>
        <v>#REF!</v>
      </c>
      <c r="H223" s="70"/>
      <c r="I223" s="70" t="e">
        <f>Voto!#REF!</f>
        <v>#REF!</v>
      </c>
      <c r="J223" s="70"/>
      <c r="L223" t="str">
        <f t="shared" si="2"/>
        <v/>
      </c>
    </row>
    <row r="224" spans="1:12" customFormat="1" x14ac:dyDescent="0.3">
      <c r="D224" s="139" t="s">
        <v>474</v>
      </c>
      <c r="E224" s="139"/>
      <c r="F224" s="139"/>
      <c r="G224" s="70" t="e">
        <f>IF(Voto!#REF!=1,"De acuerdo",IF(Voto!#REF!=2,"En desacuerdo",IF(Voto!#REF!=3,"Abstención","")))</f>
        <v>#REF!</v>
      </c>
      <c r="H224" s="70"/>
      <c r="I224" s="70" t="e">
        <f>Voto!#REF!</f>
        <v>#REF!</v>
      </c>
      <c r="J224" s="70"/>
      <c r="L224" t="str">
        <f t="shared" si="2"/>
        <v/>
      </c>
    </row>
    <row r="225" spans="1:12" customFormat="1" x14ac:dyDescent="0.3">
      <c r="D225" s="139" t="s">
        <v>463</v>
      </c>
      <c r="E225" s="139"/>
      <c r="F225" s="139"/>
      <c r="G225" s="70" t="e">
        <f>IF(Voto!#REF!=1,"De acuerdo",IF(Voto!#REF!=2,"En desacuerdo",IF(Voto!#REF!=3,"Abstención","")))</f>
        <v>#REF!</v>
      </c>
      <c r="H225" s="70"/>
      <c r="I225" s="70" t="e">
        <f>Voto!#REF!</f>
        <v>#REF!</v>
      </c>
      <c r="J225" s="70"/>
      <c r="L225" t="str">
        <f t="shared" si="2"/>
        <v/>
      </c>
    </row>
    <row r="226" spans="1:12" customFormat="1" x14ac:dyDescent="0.3">
      <c r="D226" s="139" t="s">
        <v>461</v>
      </c>
      <c r="E226" s="139"/>
      <c r="F226" s="139"/>
      <c r="G226" s="70" t="e">
        <f>IF(Voto!#REF!=1,"De acuerdo",IF(Voto!#REF!=2,"En desacuerdo",IF(Voto!#REF!=3,"Abstención","")))</f>
        <v>#REF!</v>
      </c>
      <c r="H226" s="70"/>
      <c r="I226" s="70" t="e">
        <f>Voto!#REF!</f>
        <v>#REF!</v>
      </c>
      <c r="J226" s="70"/>
      <c r="L226" t="str">
        <f t="shared" si="2"/>
        <v/>
      </c>
    </row>
    <row r="227" spans="1:12" customFormat="1" x14ac:dyDescent="0.3">
      <c r="D227" s="139" t="s">
        <v>478</v>
      </c>
      <c r="E227" s="139"/>
      <c r="F227" s="139"/>
      <c r="G227" s="70" t="e">
        <f>IF(Voto!#REF!=1,"De acuerdo",IF(Voto!#REF!=2,"En desacuerdo",IF(Voto!#REF!=3,"Abstención","")))</f>
        <v>#REF!</v>
      </c>
      <c r="H227" s="70"/>
      <c r="I227" s="70" t="e">
        <f>Voto!#REF!</f>
        <v>#REF!</v>
      </c>
      <c r="J227" s="70"/>
      <c r="L227" t="str">
        <f t="shared" si="2"/>
        <v/>
      </c>
    </row>
    <row r="228" spans="1:12" customFormat="1" x14ac:dyDescent="0.3">
      <c r="D228" s="139" t="s">
        <v>454</v>
      </c>
      <c r="E228" s="139"/>
      <c r="F228" s="139"/>
      <c r="G228" s="70" t="e">
        <f>IF(Voto!#REF!=1,"De acuerdo",IF(Voto!#REF!=2,"En desacuerdo",IF(Voto!#REF!=3,"Abstención","")))</f>
        <v>#REF!</v>
      </c>
      <c r="H228" s="70"/>
      <c r="I228" s="70" t="e">
        <f>Voto!#REF!</f>
        <v>#REF!</v>
      </c>
      <c r="J228" s="70"/>
      <c r="L228" t="str">
        <f t="shared" si="2"/>
        <v/>
      </c>
    </row>
    <row r="229" spans="1:12" customFormat="1" x14ac:dyDescent="0.3">
      <c r="D229" s="139" t="s">
        <v>469</v>
      </c>
      <c r="E229" s="139"/>
      <c r="F229" s="139"/>
      <c r="G229" s="70" t="e">
        <f>IF(Voto!#REF!=1,"De acuerdo",IF(Voto!#REF!=2,"En desacuerdo",IF(Voto!#REF!=3,"Abstención","")))</f>
        <v>#REF!</v>
      </c>
      <c r="H229" s="70"/>
      <c r="I229" s="70" t="e">
        <f>Voto!#REF!</f>
        <v>#REF!</v>
      </c>
      <c r="J229" s="70"/>
      <c r="L229" t="str">
        <f t="shared" si="2"/>
        <v/>
      </c>
    </row>
    <row r="230" spans="1:12" customFormat="1" x14ac:dyDescent="0.3">
      <c r="D230" s="139" t="s">
        <v>468</v>
      </c>
      <c r="E230" s="139"/>
      <c r="F230" s="139"/>
      <c r="G230" s="70" t="e">
        <f>IF(Voto!#REF!=1,"De acuerdo",IF(Voto!#REF!=2,"En desacuerdo",IF(Voto!#REF!=3,"Abstención","")))</f>
        <v>#REF!</v>
      </c>
      <c r="H230" s="70"/>
      <c r="I230" s="70" t="e">
        <f>Voto!#REF!</f>
        <v>#REF!</v>
      </c>
      <c r="J230" s="70"/>
      <c r="L230" t="str">
        <f t="shared" si="2"/>
        <v/>
      </c>
    </row>
    <row r="231" spans="1:12" customFormat="1" x14ac:dyDescent="0.3">
      <c r="D231" s="139" t="s">
        <v>466</v>
      </c>
      <c r="E231" s="139"/>
      <c r="F231" s="139"/>
      <c r="G231" s="70" t="e">
        <f>IF(Voto!#REF!=1,"De acuerdo",IF(Voto!#REF!=2,"En desacuerdo",IF(Voto!#REF!=3,"Abstención","")))</f>
        <v>#REF!</v>
      </c>
      <c r="H231" s="70"/>
      <c r="I231" s="70" t="e">
        <f>Voto!#REF!</f>
        <v>#REF!</v>
      </c>
      <c r="J231" s="70"/>
      <c r="L231" t="str">
        <f t="shared" si="2"/>
        <v/>
      </c>
    </row>
    <row r="232" spans="1:12" customFormat="1" x14ac:dyDescent="0.3">
      <c r="D232" s="139" t="s">
        <v>475</v>
      </c>
      <c r="E232" s="139"/>
      <c r="F232" s="139"/>
      <c r="G232" s="70" t="e">
        <f>IF(Voto!#REF!=1,"De acuerdo",IF(Voto!#REF!=2,"En desacuerdo",IF(Voto!#REF!=3,"Abstención","")))</f>
        <v>#REF!</v>
      </c>
      <c r="H232" s="70"/>
      <c r="I232" s="70" t="e">
        <f>Voto!#REF!</f>
        <v>#REF!</v>
      </c>
      <c r="J232" s="70"/>
      <c r="L232" t="str">
        <f t="shared" si="2"/>
        <v/>
      </c>
    </row>
    <row r="233" spans="1:12" customFormat="1" x14ac:dyDescent="0.3">
      <c r="D233" s="139" t="s">
        <v>470</v>
      </c>
      <c r="E233" s="139"/>
      <c r="F233" s="139"/>
      <c r="G233" s="70" t="e">
        <f>IF(Voto!#REF!=1,"De acuerdo",IF(Voto!#REF!=2,"En desacuerdo",IF(Voto!#REF!=3,"Abstención","")))</f>
        <v>#REF!</v>
      </c>
      <c r="H233" s="70"/>
      <c r="I233" s="70" t="e">
        <f>Voto!#REF!</f>
        <v>#REF!</v>
      </c>
      <c r="J233" s="70"/>
      <c r="L233" t="str">
        <f t="shared" si="2"/>
        <v/>
      </c>
    </row>
    <row r="234" spans="1:12" customFormat="1" ht="4.05" customHeight="1" x14ac:dyDescent="0.3">
      <c r="G234" t="e">
        <f>IF(Voto!#REF!=1,"De acuerdo",IF(Voto!#REF!=2,"En desacuerdo",IF(Voto!#REF!=3,"Abstención","")))</f>
        <v>#REF!</v>
      </c>
      <c r="I234" t="e">
        <f>Voto!#REF!</f>
        <v>#REF!</v>
      </c>
      <c r="L234" t="str">
        <f t="shared" si="2"/>
        <v/>
      </c>
    </row>
    <row r="235" spans="1:12" s="4" customFormat="1" ht="16.05" customHeight="1" x14ac:dyDescent="0.3">
      <c r="A235" s="5" t="s">
        <v>486</v>
      </c>
      <c r="B235" s="52"/>
      <c r="D235" s="27" t="s">
        <v>485</v>
      </c>
      <c r="E235" s="140" t="s">
        <v>486</v>
      </c>
      <c r="F235" s="140"/>
      <c r="G235" s="68" t="e">
        <f>IF(Voto!#REF!=1,"De acuerdo",IF(Voto!#REF!=2,"En desacuerdo",IF(Voto!#REF!=3,"Abstención","")))</f>
        <v>#REF!</v>
      </c>
      <c r="H235" s="68"/>
      <c r="I235" s="68" t="e">
        <f>Voto!#REF!</f>
        <v>#REF!</v>
      </c>
      <c r="J235" s="48" t="s">
        <v>490</v>
      </c>
      <c r="L235" s="4" t="str">
        <f t="shared" si="2"/>
        <v/>
      </c>
    </row>
    <row r="236" spans="1:12" s="4" customFormat="1" ht="16.05" customHeight="1" x14ac:dyDescent="0.3">
      <c r="A236" s="7"/>
      <c r="B236" s="25"/>
      <c r="D236" s="17" t="s">
        <v>472</v>
      </c>
      <c r="E236" s="18"/>
      <c r="F236" s="18"/>
      <c r="G236" s="18" t="e">
        <f>IF(Voto!#REF!=1,"De acuerdo",IF(Voto!#REF!=2,"En desacuerdo",IF(Voto!#REF!=3,"Abstención","")))</f>
        <v>#REF!</v>
      </c>
      <c r="H236" s="18"/>
      <c r="I236" s="23" t="e">
        <f>Voto!#REF!</f>
        <v>#REF!</v>
      </c>
      <c r="J236" s="46" t="s">
        <v>490</v>
      </c>
      <c r="L236" s="4" t="str">
        <f t="shared" si="2"/>
        <v/>
      </c>
    </row>
    <row r="237" spans="1:12" s="4" customFormat="1" ht="27.6" x14ac:dyDescent="0.3">
      <c r="A237" s="21" t="s">
        <v>293</v>
      </c>
      <c r="B237" s="22"/>
      <c r="D237" s="55" t="s">
        <v>292</v>
      </c>
      <c r="E237" s="145" t="s">
        <v>293</v>
      </c>
      <c r="F237" s="145"/>
      <c r="G237" s="56" t="e">
        <f>IF(Voto!#REF!=1,"De acuerdo",IF(Voto!#REF!=2,"En desacuerdo",IF(Voto!#REF!=3,"Abstención","")))</f>
        <v>#REF!</v>
      </c>
      <c r="H237" s="59"/>
      <c r="I237" s="57" t="e">
        <f>Voto!#REF!</f>
        <v>#REF!</v>
      </c>
      <c r="J237" s="4" t="s">
        <v>490</v>
      </c>
      <c r="L237" s="4" t="str">
        <f t="shared" si="2"/>
        <v/>
      </c>
    </row>
    <row r="238" spans="1:12" s="4" customFormat="1" ht="16.05" customHeight="1" x14ac:dyDescent="0.3">
      <c r="A238" s="7"/>
      <c r="B238" s="25"/>
      <c r="D238" s="65" t="s">
        <v>471</v>
      </c>
      <c r="E238" s="64"/>
      <c r="F238" s="64"/>
      <c r="G238" s="64" t="e">
        <f>IF(Voto!#REF!=1,"De acuerdo",IF(Voto!#REF!=2,"En desacuerdo",IF(Voto!#REF!=3,"Abstención","")))</f>
        <v>#REF!</v>
      </c>
      <c r="H238" s="64"/>
      <c r="I238" s="60" t="e">
        <f>Voto!#REF!</f>
        <v>#REF!</v>
      </c>
      <c r="J238" s="46" t="s">
        <v>490</v>
      </c>
      <c r="L238" s="4" t="str">
        <f t="shared" si="2"/>
        <v/>
      </c>
    </row>
    <row r="239" spans="1:12" s="4" customFormat="1" ht="20.100000000000001" customHeight="1" x14ac:dyDescent="0.3">
      <c r="A239" s="21" t="s">
        <v>113</v>
      </c>
      <c r="B239" s="22"/>
      <c r="D239" s="55" t="s">
        <v>112</v>
      </c>
      <c r="E239" s="145" t="s">
        <v>113</v>
      </c>
      <c r="F239" s="145"/>
      <c r="G239" s="56" t="e">
        <f>IF(Voto!#REF!=1,"De acuerdo",IF(Voto!#REF!=2,"En desacuerdo",IF(Voto!#REF!=3,"Abstención","")))</f>
        <v>#REF!</v>
      </c>
      <c r="H239" s="59"/>
      <c r="I239" s="57" t="e">
        <f>Voto!#REF!</f>
        <v>#REF!</v>
      </c>
      <c r="J239" s="4" t="s">
        <v>490</v>
      </c>
      <c r="L239" s="4" t="str">
        <f t="shared" si="2"/>
        <v/>
      </c>
    </row>
    <row r="240" spans="1:12" s="4" customFormat="1" ht="20.100000000000001" customHeight="1" x14ac:dyDescent="0.3">
      <c r="A240" s="20" t="s">
        <v>283</v>
      </c>
      <c r="B240" s="6"/>
      <c r="D240" s="15" t="s">
        <v>282</v>
      </c>
      <c r="E240" s="146" t="s">
        <v>283</v>
      </c>
      <c r="F240" s="146"/>
      <c r="G240" s="56" t="e">
        <f>IF(Voto!#REF!=1,"De acuerdo",IF(Voto!#REF!=2,"En desacuerdo",IF(Voto!#REF!=3,"Abstención","")))</f>
        <v>#REF!</v>
      </c>
      <c r="H240" s="59"/>
      <c r="I240" s="57" t="e">
        <f>Voto!#REF!</f>
        <v>#REF!</v>
      </c>
      <c r="J240" s="4" t="s">
        <v>490</v>
      </c>
      <c r="L240" s="4" t="str">
        <f t="shared" si="2"/>
        <v/>
      </c>
    </row>
    <row r="241" spans="1:12" s="4" customFormat="1" ht="41.4" x14ac:dyDescent="0.3">
      <c r="A241" s="21" t="s">
        <v>319</v>
      </c>
      <c r="B241" s="22"/>
      <c r="D241" s="55" t="s">
        <v>318</v>
      </c>
      <c r="E241" s="145" t="s">
        <v>319</v>
      </c>
      <c r="F241" s="145"/>
      <c r="G241" s="56" t="e">
        <f>IF(Voto!#REF!=1,"De acuerdo",IF(Voto!#REF!=2,"En desacuerdo",IF(Voto!#REF!=3,"Abstención","")))</f>
        <v>#REF!</v>
      </c>
      <c r="H241" s="59"/>
      <c r="I241" s="57" t="e">
        <f>Voto!#REF!</f>
        <v>#REF!</v>
      </c>
      <c r="J241" s="4" t="s">
        <v>490</v>
      </c>
      <c r="L241" s="4" t="str">
        <f t="shared" si="2"/>
        <v/>
      </c>
    </row>
    <row r="242" spans="1:12" s="4" customFormat="1" ht="41.4" x14ac:dyDescent="0.3">
      <c r="A242" s="20" t="s">
        <v>323</v>
      </c>
      <c r="B242" s="6"/>
      <c r="D242" s="15" t="s">
        <v>322</v>
      </c>
      <c r="E242" s="146" t="s">
        <v>323</v>
      </c>
      <c r="F242" s="146"/>
      <c r="G242" s="56" t="e">
        <f>IF(Voto!#REF!=1,"De acuerdo",IF(Voto!#REF!=2,"En desacuerdo",IF(Voto!#REF!=3,"Abstención","")))</f>
        <v>#REF!</v>
      </c>
      <c r="H242" s="59"/>
      <c r="I242" s="57" t="e">
        <f>Voto!#REF!</f>
        <v>#REF!</v>
      </c>
      <c r="J242" s="4" t="s">
        <v>490</v>
      </c>
      <c r="L242" s="4" t="str">
        <f t="shared" ref="L242:L305" si="3">IF(K242=2,"Por favor justifique su voto","")</f>
        <v/>
      </c>
    </row>
    <row r="243" spans="1:12" s="4" customFormat="1" ht="55.2" x14ac:dyDescent="0.3">
      <c r="A243" s="21" t="s">
        <v>325</v>
      </c>
      <c r="B243" s="22"/>
      <c r="D243" s="55" t="s">
        <v>324</v>
      </c>
      <c r="E243" s="145" t="s">
        <v>325</v>
      </c>
      <c r="F243" s="145"/>
      <c r="G243" s="56" t="e">
        <f>IF(Voto!#REF!=1,"De acuerdo",IF(Voto!#REF!=2,"En desacuerdo",IF(Voto!#REF!=3,"Abstención","")))</f>
        <v>#REF!</v>
      </c>
      <c r="H243" s="59"/>
      <c r="I243" s="57" t="e">
        <f>Voto!#REF!</f>
        <v>#REF!</v>
      </c>
      <c r="J243" s="4" t="s">
        <v>490</v>
      </c>
      <c r="L243" s="4" t="str">
        <f t="shared" si="3"/>
        <v/>
      </c>
    </row>
    <row r="244" spans="1:12" s="4" customFormat="1" ht="16.05" customHeight="1" x14ac:dyDescent="0.3">
      <c r="A244" s="7"/>
      <c r="B244" s="25"/>
      <c r="D244" s="65" t="s">
        <v>464</v>
      </c>
      <c r="E244" s="64"/>
      <c r="F244" s="64"/>
      <c r="G244" s="64" t="e">
        <f>IF(Voto!#REF!=1,"De acuerdo",IF(Voto!#REF!=2,"En desacuerdo",IF(Voto!#REF!=3,"Abstención","")))</f>
        <v>#REF!</v>
      </c>
      <c r="H244" s="64"/>
      <c r="I244" s="60" t="e">
        <f>Voto!#REF!</f>
        <v>#REF!</v>
      </c>
      <c r="J244" s="46" t="s">
        <v>490</v>
      </c>
      <c r="L244" s="4" t="str">
        <f t="shared" si="3"/>
        <v/>
      </c>
    </row>
    <row r="245" spans="1:12" s="4" customFormat="1" ht="41.4" x14ac:dyDescent="0.3">
      <c r="A245" s="21" t="s">
        <v>269</v>
      </c>
      <c r="B245" s="22"/>
      <c r="D245" s="55" t="s">
        <v>268</v>
      </c>
      <c r="E245" s="145" t="s">
        <v>269</v>
      </c>
      <c r="F245" s="145"/>
      <c r="G245" s="56" t="e">
        <f>IF(Voto!#REF!=1,"De acuerdo",IF(Voto!#REF!=2,"En desacuerdo",IF(Voto!#REF!=3,"Abstención","")))</f>
        <v>#REF!</v>
      </c>
      <c r="H245" s="59"/>
      <c r="I245" s="57" t="e">
        <f>Voto!#REF!</f>
        <v>#REF!</v>
      </c>
      <c r="J245" s="4" t="s">
        <v>490</v>
      </c>
      <c r="L245" s="4" t="str">
        <f t="shared" si="3"/>
        <v/>
      </c>
    </row>
    <row r="246" spans="1:12" s="4" customFormat="1" ht="96.6" x14ac:dyDescent="0.3">
      <c r="A246" s="20" t="s">
        <v>271</v>
      </c>
      <c r="B246" s="6"/>
      <c r="D246" s="15" t="s">
        <v>270</v>
      </c>
      <c r="E246" s="146" t="s">
        <v>271</v>
      </c>
      <c r="F246" s="146"/>
      <c r="G246" s="56" t="e">
        <f>IF(Voto!#REF!=1,"De acuerdo",IF(Voto!#REF!=2,"En desacuerdo",IF(Voto!#REF!=3,"Abstención","")))</f>
        <v>#REF!</v>
      </c>
      <c r="H246" s="59"/>
      <c r="I246" s="57" t="e">
        <f>Voto!#REF!</f>
        <v>#REF!</v>
      </c>
      <c r="J246" s="4" t="s">
        <v>490</v>
      </c>
      <c r="L246" s="4" t="str">
        <f t="shared" si="3"/>
        <v/>
      </c>
    </row>
    <row r="247" spans="1:12" s="4" customFormat="1" ht="69" x14ac:dyDescent="0.3">
      <c r="A247" s="21" t="s">
        <v>273</v>
      </c>
      <c r="B247" s="22"/>
      <c r="D247" s="55" t="s">
        <v>272</v>
      </c>
      <c r="E247" s="145" t="s">
        <v>273</v>
      </c>
      <c r="F247" s="145"/>
      <c r="G247" s="56" t="e">
        <f>IF(Voto!#REF!=1,"De acuerdo",IF(Voto!#REF!=2,"En desacuerdo",IF(Voto!#REF!=3,"Abstención","")))</f>
        <v>#REF!</v>
      </c>
      <c r="H247" s="59"/>
      <c r="I247" s="57" t="e">
        <f>Voto!#REF!</f>
        <v>#REF!</v>
      </c>
      <c r="J247" s="4" t="s">
        <v>490</v>
      </c>
      <c r="L247" s="4" t="str">
        <f t="shared" si="3"/>
        <v/>
      </c>
    </row>
    <row r="248" spans="1:12" s="4" customFormat="1" ht="16.05" customHeight="1" x14ac:dyDescent="0.3">
      <c r="A248" s="7"/>
      <c r="B248" s="25"/>
      <c r="D248" s="65" t="s">
        <v>462</v>
      </c>
      <c r="E248" s="64"/>
      <c r="F248" s="64"/>
      <c r="G248" s="64" t="e">
        <f>IF(Voto!#REF!=1,"De acuerdo",IF(Voto!#REF!=2,"En desacuerdo",IF(Voto!#REF!=3,"Abstención","")))</f>
        <v>#REF!</v>
      </c>
      <c r="H248" s="64"/>
      <c r="I248" s="60" t="e">
        <f>Voto!#REF!</f>
        <v>#REF!</v>
      </c>
      <c r="J248" s="46" t="s">
        <v>490</v>
      </c>
      <c r="L248" s="4" t="str">
        <f t="shared" si="3"/>
        <v/>
      </c>
    </row>
    <row r="249" spans="1:12" s="4" customFormat="1" ht="27.6" x14ac:dyDescent="0.3">
      <c r="A249" s="21" t="s">
        <v>275</v>
      </c>
      <c r="B249" s="22"/>
      <c r="D249" s="55" t="s">
        <v>274</v>
      </c>
      <c r="E249" s="145" t="s">
        <v>275</v>
      </c>
      <c r="F249" s="145"/>
      <c r="G249" s="56" t="e">
        <f>IF(Voto!#REF!=1,"De acuerdo",IF(Voto!#REF!=2,"En desacuerdo",IF(Voto!#REF!=3,"Abstención","")))</f>
        <v>#REF!</v>
      </c>
      <c r="H249" s="59"/>
      <c r="I249" s="57" t="e">
        <f>Voto!#REF!</f>
        <v>#REF!</v>
      </c>
      <c r="J249" s="4" t="s">
        <v>490</v>
      </c>
      <c r="L249" s="4" t="str">
        <f t="shared" si="3"/>
        <v/>
      </c>
    </row>
    <row r="250" spans="1:12" s="4" customFormat="1" ht="55.2" x14ac:dyDescent="0.3">
      <c r="A250" s="20" t="s">
        <v>279</v>
      </c>
      <c r="B250" s="6"/>
      <c r="D250" s="15" t="s">
        <v>278</v>
      </c>
      <c r="E250" s="146" t="s">
        <v>279</v>
      </c>
      <c r="F250" s="146"/>
      <c r="G250" s="56" t="e">
        <f>IF(Voto!#REF!=1,"De acuerdo",IF(Voto!#REF!=2,"En desacuerdo",IF(Voto!#REF!=3,"Abstención","")))</f>
        <v>#REF!</v>
      </c>
      <c r="H250" s="59"/>
      <c r="I250" s="57" t="e">
        <f>Voto!#REF!</f>
        <v>#REF!</v>
      </c>
      <c r="J250" s="4" t="s">
        <v>490</v>
      </c>
      <c r="L250" s="4" t="str">
        <f t="shared" si="3"/>
        <v/>
      </c>
    </row>
    <row r="251" spans="1:12" s="4" customFormat="1" ht="16.05" customHeight="1" x14ac:dyDescent="0.3">
      <c r="A251" s="7"/>
      <c r="B251" s="25"/>
      <c r="D251" s="65" t="s">
        <v>477</v>
      </c>
      <c r="E251" s="64"/>
      <c r="F251" s="64"/>
      <c r="G251" s="64" t="e">
        <f>IF(Voto!#REF!=1,"De acuerdo",IF(Voto!#REF!=2,"En desacuerdo",IF(Voto!#REF!=3,"Abstención","")))</f>
        <v>#REF!</v>
      </c>
      <c r="H251" s="64"/>
      <c r="I251" s="60" t="e">
        <f>Voto!#REF!</f>
        <v>#REF!</v>
      </c>
      <c r="J251" s="46" t="s">
        <v>490</v>
      </c>
      <c r="L251" s="4" t="str">
        <f t="shared" si="3"/>
        <v/>
      </c>
    </row>
    <row r="252" spans="1:12" s="4" customFormat="1" ht="20.100000000000001" customHeight="1" x14ac:dyDescent="0.3">
      <c r="A252" s="21" t="s">
        <v>217</v>
      </c>
      <c r="B252" s="22"/>
      <c r="D252" s="55" t="s">
        <v>216</v>
      </c>
      <c r="E252" s="145" t="s">
        <v>217</v>
      </c>
      <c r="F252" s="145"/>
      <c r="G252" s="56" t="e">
        <f>IF(Voto!#REF!=1,"De acuerdo",IF(Voto!#REF!=2,"En desacuerdo",IF(Voto!#REF!=3,"Abstención","")))</f>
        <v>#REF!</v>
      </c>
      <c r="H252" s="59"/>
      <c r="I252" s="57" t="e">
        <f>Voto!#REF!</f>
        <v>#REF!</v>
      </c>
      <c r="J252" s="4" t="s">
        <v>490</v>
      </c>
      <c r="L252" s="4" t="str">
        <f t="shared" si="3"/>
        <v/>
      </c>
    </row>
    <row r="253" spans="1:12" s="4" customFormat="1" ht="16.05" customHeight="1" x14ac:dyDescent="0.3">
      <c r="A253" s="7"/>
      <c r="B253" s="25"/>
      <c r="D253" s="65" t="s">
        <v>460</v>
      </c>
      <c r="E253" s="64"/>
      <c r="F253" s="64"/>
      <c r="G253" s="64" t="e">
        <f>IF(Voto!#REF!=1,"De acuerdo",IF(Voto!#REF!=2,"En desacuerdo",IF(Voto!#REF!=3,"Abstención","")))</f>
        <v>#REF!</v>
      </c>
      <c r="H253" s="64"/>
      <c r="I253" s="60" t="e">
        <f>Voto!#REF!</f>
        <v>#REF!</v>
      </c>
      <c r="J253" s="46" t="s">
        <v>490</v>
      </c>
      <c r="L253" s="4" t="str">
        <f t="shared" si="3"/>
        <v/>
      </c>
    </row>
    <row r="254" spans="1:12" s="4" customFormat="1" ht="41.4" x14ac:dyDescent="0.3">
      <c r="A254" s="21" t="s">
        <v>1</v>
      </c>
      <c r="B254" s="22"/>
      <c r="D254" s="55" t="s">
        <v>0</v>
      </c>
      <c r="E254" s="145" t="s">
        <v>1</v>
      </c>
      <c r="F254" s="145"/>
      <c r="G254" s="56" t="e">
        <f>IF(Voto!#REF!=1,"De acuerdo",IF(Voto!#REF!=2,"En desacuerdo",IF(Voto!#REF!=3,"Abstención","")))</f>
        <v>#REF!</v>
      </c>
      <c r="H254" s="59"/>
      <c r="I254" s="57" t="e">
        <f>Voto!#REF!</f>
        <v>#REF!</v>
      </c>
      <c r="J254" s="4" t="s">
        <v>490</v>
      </c>
      <c r="L254" s="4" t="str">
        <f t="shared" si="3"/>
        <v/>
      </c>
    </row>
    <row r="255" spans="1:12" s="4" customFormat="1" ht="55.2" x14ac:dyDescent="0.3">
      <c r="A255" s="20" t="s">
        <v>5</v>
      </c>
      <c r="B255" s="6"/>
      <c r="D255" s="15" t="s">
        <v>4</v>
      </c>
      <c r="E255" s="146" t="s">
        <v>5</v>
      </c>
      <c r="F255" s="146"/>
      <c r="G255" s="56" t="e">
        <f>IF(Voto!#REF!=1,"De acuerdo",IF(Voto!#REF!=2,"En desacuerdo",IF(Voto!#REF!=3,"Abstención","")))</f>
        <v>#REF!</v>
      </c>
      <c r="H255" s="59"/>
      <c r="I255" s="57" t="e">
        <f>Voto!#REF!</f>
        <v>#REF!</v>
      </c>
      <c r="J255" s="4" t="s">
        <v>490</v>
      </c>
      <c r="L255" s="4" t="str">
        <f t="shared" si="3"/>
        <v/>
      </c>
    </row>
    <row r="256" spans="1:12" s="4" customFormat="1" ht="27.6" x14ac:dyDescent="0.3">
      <c r="A256" s="21" t="s">
        <v>27</v>
      </c>
      <c r="B256" s="22"/>
      <c r="D256" s="55" t="s">
        <v>26</v>
      </c>
      <c r="E256" s="145" t="s">
        <v>27</v>
      </c>
      <c r="F256" s="145"/>
      <c r="G256" s="56" t="e">
        <f>IF(Voto!#REF!=1,"De acuerdo",IF(Voto!#REF!=2,"En desacuerdo",IF(Voto!#REF!=3,"Abstención","")))</f>
        <v>#REF!</v>
      </c>
      <c r="H256" s="59"/>
      <c r="I256" s="57" t="e">
        <f>Voto!#REF!</f>
        <v>#REF!</v>
      </c>
      <c r="J256" s="4" t="s">
        <v>490</v>
      </c>
      <c r="L256" s="4" t="str">
        <f t="shared" si="3"/>
        <v/>
      </c>
    </row>
    <row r="257" spans="1:12" s="4" customFormat="1" ht="27.6" x14ac:dyDescent="0.3">
      <c r="A257" s="20" t="s">
        <v>29</v>
      </c>
      <c r="B257" s="6"/>
      <c r="D257" s="15" t="s">
        <v>28</v>
      </c>
      <c r="E257" s="146" t="s">
        <v>29</v>
      </c>
      <c r="F257" s="146"/>
      <c r="G257" s="56" t="e">
        <f>IF(Voto!#REF!=1,"De acuerdo",IF(Voto!#REF!=2,"En desacuerdo",IF(Voto!#REF!=3,"Abstención","")))</f>
        <v>#REF!</v>
      </c>
      <c r="H257" s="59"/>
      <c r="I257" s="57" t="e">
        <f>Voto!#REF!</f>
        <v>#REF!</v>
      </c>
      <c r="J257" s="4" t="s">
        <v>490</v>
      </c>
      <c r="L257" s="4" t="str">
        <f t="shared" si="3"/>
        <v/>
      </c>
    </row>
    <row r="258" spans="1:12" s="4" customFormat="1" ht="27.6" x14ac:dyDescent="0.3">
      <c r="A258" s="21" t="s">
        <v>31</v>
      </c>
      <c r="B258" s="22"/>
      <c r="D258" s="55" t="s">
        <v>30</v>
      </c>
      <c r="E258" s="145" t="s">
        <v>31</v>
      </c>
      <c r="F258" s="145"/>
      <c r="G258" s="56" t="e">
        <f>IF(Voto!#REF!=1,"De acuerdo",IF(Voto!#REF!=2,"En desacuerdo",IF(Voto!#REF!=3,"Abstención","")))</f>
        <v>#REF!</v>
      </c>
      <c r="H258" s="59"/>
      <c r="I258" s="57" t="e">
        <f>Voto!#REF!</f>
        <v>#REF!</v>
      </c>
      <c r="J258" s="4" t="s">
        <v>490</v>
      </c>
      <c r="L258" s="4" t="str">
        <f t="shared" si="3"/>
        <v/>
      </c>
    </row>
    <row r="259" spans="1:12" s="4" customFormat="1" ht="27.6" x14ac:dyDescent="0.3">
      <c r="A259" s="20" t="s">
        <v>111</v>
      </c>
      <c r="B259" s="6"/>
      <c r="D259" s="15" t="s">
        <v>110</v>
      </c>
      <c r="E259" s="146" t="s">
        <v>111</v>
      </c>
      <c r="F259" s="146"/>
      <c r="G259" s="56" t="e">
        <f>IF(Voto!#REF!=1,"De acuerdo",IF(Voto!#REF!=2,"En desacuerdo",IF(Voto!#REF!=3,"Abstención","")))</f>
        <v>#REF!</v>
      </c>
      <c r="H259" s="59"/>
      <c r="I259" s="57" t="e">
        <f>Voto!#REF!</f>
        <v>#REF!</v>
      </c>
      <c r="J259" s="4" t="s">
        <v>490</v>
      </c>
      <c r="L259" s="4" t="str">
        <f t="shared" si="3"/>
        <v/>
      </c>
    </row>
    <row r="260" spans="1:12" s="4" customFormat="1" ht="27.6" x14ac:dyDescent="0.3">
      <c r="A260" s="21" t="s">
        <v>141</v>
      </c>
      <c r="B260" s="22"/>
      <c r="D260" s="55" t="s">
        <v>140</v>
      </c>
      <c r="E260" s="145" t="s">
        <v>141</v>
      </c>
      <c r="F260" s="145"/>
      <c r="G260" s="56" t="e">
        <f>IF(Voto!#REF!=1,"De acuerdo",IF(Voto!#REF!=2,"En desacuerdo",IF(Voto!#REF!=3,"Abstención","")))</f>
        <v>#REF!</v>
      </c>
      <c r="H260" s="59"/>
      <c r="I260" s="57" t="e">
        <f>Voto!#REF!</f>
        <v>#REF!</v>
      </c>
      <c r="J260" s="4" t="s">
        <v>490</v>
      </c>
      <c r="L260" s="4" t="str">
        <f t="shared" si="3"/>
        <v/>
      </c>
    </row>
    <row r="261" spans="1:12" s="4" customFormat="1" ht="27.6" x14ac:dyDescent="0.3">
      <c r="A261" s="20" t="s">
        <v>143</v>
      </c>
      <c r="B261" s="6"/>
      <c r="D261" s="15" t="s">
        <v>142</v>
      </c>
      <c r="E261" s="146" t="s">
        <v>143</v>
      </c>
      <c r="F261" s="146"/>
      <c r="G261" s="56" t="e">
        <f>IF(Voto!#REF!=1,"De acuerdo",IF(Voto!#REF!=2,"En desacuerdo",IF(Voto!#REF!=3,"Abstención","")))</f>
        <v>#REF!</v>
      </c>
      <c r="H261" s="59"/>
      <c r="I261" s="57" t="e">
        <f>Voto!#REF!</f>
        <v>#REF!</v>
      </c>
      <c r="J261" s="4" t="s">
        <v>490</v>
      </c>
      <c r="L261" s="4" t="str">
        <f t="shared" si="3"/>
        <v/>
      </c>
    </row>
    <row r="262" spans="1:12" s="4" customFormat="1" ht="27.6" x14ac:dyDescent="0.3">
      <c r="A262" s="21" t="s">
        <v>145</v>
      </c>
      <c r="B262" s="22"/>
      <c r="D262" s="55" t="s">
        <v>144</v>
      </c>
      <c r="E262" s="145" t="s">
        <v>145</v>
      </c>
      <c r="F262" s="145"/>
      <c r="G262" s="56" t="e">
        <f>IF(Voto!#REF!=1,"De acuerdo",IF(Voto!#REF!=2,"En desacuerdo",IF(Voto!#REF!=3,"Abstención","")))</f>
        <v>#REF!</v>
      </c>
      <c r="H262" s="59"/>
      <c r="I262" s="57" t="e">
        <f>Voto!#REF!</f>
        <v>#REF!</v>
      </c>
      <c r="J262" s="4" t="s">
        <v>490</v>
      </c>
      <c r="L262" s="4" t="str">
        <f t="shared" si="3"/>
        <v/>
      </c>
    </row>
    <row r="263" spans="1:12" s="4" customFormat="1" ht="41.4" x14ac:dyDescent="0.3">
      <c r="A263" s="20" t="s">
        <v>155</v>
      </c>
      <c r="B263" s="6"/>
      <c r="D263" s="15" t="s">
        <v>154</v>
      </c>
      <c r="E263" s="146" t="s">
        <v>155</v>
      </c>
      <c r="F263" s="146"/>
      <c r="G263" s="56" t="e">
        <f>IF(Voto!#REF!=1,"De acuerdo",IF(Voto!#REF!=2,"En desacuerdo",IF(Voto!#REF!=3,"Abstención","")))</f>
        <v>#REF!</v>
      </c>
      <c r="H263" s="59"/>
      <c r="I263" s="57" t="e">
        <f>Voto!#REF!</f>
        <v>#REF!</v>
      </c>
      <c r="J263" s="4" t="s">
        <v>490</v>
      </c>
      <c r="L263" s="4" t="str">
        <f t="shared" si="3"/>
        <v/>
      </c>
    </row>
    <row r="264" spans="1:12" s="4" customFormat="1" ht="41.4" x14ac:dyDescent="0.3">
      <c r="A264" s="21" t="s">
        <v>171</v>
      </c>
      <c r="B264" s="22"/>
      <c r="D264" s="55" t="s">
        <v>170</v>
      </c>
      <c r="E264" s="145" t="s">
        <v>171</v>
      </c>
      <c r="F264" s="145"/>
      <c r="G264" s="56" t="e">
        <f>IF(Voto!#REF!=1,"De acuerdo",IF(Voto!#REF!=2,"En desacuerdo",IF(Voto!#REF!=3,"Abstención","")))</f>
        <v>#REF!</v>
      </c>
      <c r="H264" s="59"/>
      <c r="I264" s="57" t="e">
        <f>Voto!#REF!</f>
        <v>#REF!</v>
      </c>
      <c r="J264" s="4" t="s">
        <v>490</v>
      </c>
      <c r="L264" s="4" t="str">
        <f t="shared" si="3"/>
        <v/>
      </c>
    </row>
    <row r="265" spans="1:12" s="4" customFormat="1" ht="41.4" x14ac:dyDescent="0.3">
      <c r="A265" s="20" t="s">
        <v>175</v>
      </c>
      <c r="B265" s="6"/>
      <c r="D265" s="15" t="s">
        <v>174</v>
      </c>
      <c r="E265" s="146" t="s">
        <v>175</v>
      </c>
      <c r="F265" s="146"/>
      <c r="G265" s="56" t="e">
        <f>IF(Voto!#REF!=1,"De acuerdo",IF(Voto!#REF!=2,"En desacuerdo",IF(Voto!#REF!=3,"Abstención","")))</f>
        <v>#REF!</v>
      </c>
      <c r="H265" s="59"/>
      <c r="I265" s="57" t="e">
        <f>Voto!#REF!</f>
        <v>#REF!</v>
      </c>
      <c r="J265" s="4" t="s">
        <v>490</v>
      </c>
      <c r="L265" s="4" t="str">
        <f t="shared" si="3"/>
        <v/>
      </c>
    </row>
    <row r="266" spans="1:12" s="4" customFormat="1" ht="41.4" x14ac:dyDescent="0.3">
      <c r="A266" s="21" t="s">
        <v>183</v>
      </c>
      <c r="B266" s="22"/>
      <c r="D266" s="55" t="s">
        <v>182</v>
      </c>
      <c r="E266" s="145" t="s">
        <v>183</v>
      </c>
      <c r="F266" s="145"/>
      <c r="G266" s="56" t="e">
        <f>IF(Voto!#REF!=1,"De acuerdo",IF(Voto!#REF!=2,"En desacuerdo",IF(Voto!#REF!=3,"Abstención","")))</f>
        <v>#REF!</v>
      </c>
      <c r="H266" s="59"/>
      <c r="I266" s="57" t="e">
        <f>Voto!#REF!</f>
        <v>#REF!</v>
      </c>
      <c r="J266" s="4" t="s">
        <v>490</v>
      </c>
      <c r="L266" s="4" t="str">
        <f t="shared" si="3"/>
        <v/>
      </c>
    </row>
    <row r="267" spans="1:12" s="4" customFormat="1" ht="27.6" x14ac:dyDescent="0.3">
      <c r="A267" s="20" t="s">
        <v>185</v>
      </c>
      <c r="B267" s="6"/>
      <c r="D267" s="15" t="s">
        <v>184</v>
      </c>
      <c r="E267" s="146" t="s">
        <v>185</v>
      </c>
      <c r="F267" s="146"/>
      <c r="G267" s="56" t="e">
        <f>IF(Voto!#REF!=1,"De acuerdo",IF(Voto!#REF!=2,"En desacuerdo",IF(Voto!#REF!=3,"Abstención","")))</f>
        <v>#REF!</v>
      </c>
      <c r="H267" s="59"/>
      <c r="I267" s="57" t="e">
        <f>Voto!#REF!</f>
        <v>#REF!</v>
      </c>
      <c r="J267" s="4" t="s">
        <v>490</v>
      </c>
      <c r="L267" s="4" t="str">
        <f t="shared" si="3"/>
        <v/>
      </c>
    </row>
    <row r="268" spans="1:12" s="4" customFormat="1" ht="27.6" x14ac:dyDescent="0.3">
      <c r="A268" s="21" t="s">
        <v>189</v>
      </c>
      <c r="B268" s="22"/>
      <c r="D268" s="55" t="s">
        <v>188</v>
      </c>
      <c r="E268" s="145" t="s">
        <v>189</v>
      </c>
      <c r="F268" s="145"/>
      <c r="G268" s="56" t="e">
        <f>IF(Voto!#REF!=1,"De acuerdo",IF(Voto!#REF!=2,"En desacuerdo",IF(Voto!#REF!=3,"Abstención","")))</f>
        <v>#REF!</v>
      </c>
      <c r="H268" s="59"/>
      <c r="I268" s="57" t="e">
        <f>Voto!#REF!</f>
        <v>#REF!</v>
      </c>
      <c r="J268" s="4" t="s">
        <v>490</v>
      </c>
      <c r="L268" s="4" t="str">
        <f t="shared" si="3"/>
        <v/>
      </c>
    </row>
    <row r="269" spans="1:12" s="4" customFormat="1" ht="41.4" x14ac:dyDescent="0.3">
      <c r="A269" s="20" t="s">
        <v>191</v>
      </c>
      <c r="B269" s="6"/>
      <c r="D269" s="15" t="s">
        <v>190</v>
      </c>
      <c r="E269" s="146" t="s">
        <v>191</v>
      </c>
      <c r="F269" s="146"/>
      <c r="G269" s="56" t="e">
        <f>IF(Voto!#REF!=1,"De acuerdo",IF(Voto!#REF!=2,"En desacuerdo",IF(Voto!#REF!=3,"Abstención","")))</f>
        <v>#REF!</v>
      </c>
      <c r="H269" s="59"/>
      <c r="I269" s="57" t="e">
        <f>Voto!#REF!</f>
        <v>#REF!</v>
      </c>
      <c r="J269" s="4" t="s">
        <v>490</v>
      </c>
      <c r="L269" s="4" t="str">
        <f t="shared" si="3"/>
        <v/>
      </c>
    </row>
    <row r="270" spans="1:12" s="4" customFormat="1" ht="20.100000000000001" customHeight="1" x14ac:dyDescent="0.3">
      <c r="A270" s="21" t="s">
        <v>211</v>
      </c>
      <c r="B270" s="22"/>
      <c r="D270" s="55" t="s">
        <v>210</v>
      </c>
      <c r="E270" s="145" t="s">
        <v>211</v>
      </c>
      <c r="F270" s="145"/>
      <c r="G270" s="56" t="e">
        <f>IF(Voto!#REF!=1,"De acuerdo",IF(Voto!#REF!=2,"En desacuerdo",IF(Voto!#REF!=3,"Abstención","")))</f>
        <v>#REF!</v>
      </c>
      <c r="H270" s="59"/>
      <c r="I270" s="57" t="e">
        <f>Voto!#REF!</f>
        <v>#REF!</v>
      </c>
      <c r="J270" s="4" t="s">
        <v>490</v>
      </c>
      <c r="L270" s="4" t="str">
        <f t="shared" si="3"/>
        <v/>
      </c>
    </row>
    <row r="271" spans="1:12" s="4" customFormat="1" ht="20.100000000000001" customHeight="1" x14ac:dyDescent="0.3">
      <c r="A271" s="20" t="s">
        <v>221</v>
      </c>
      <c r="B271" s="6"/>
      <c r="D271" s="15" t="s">
        <v>220</v>
      </c>
      <c r="E271" s="146" t="s">
        <v>221</v>
      </c>
      <c r="F271" s="146"/>
      <c r="G271" s="56" t="e">
        <f>IF(Voto!#REF!=1,"De acuerdo",IF(Voto!#REF!=2,"En desacuerdo",IF(Voto!#REF!=3,"Abstención","")))</f>
        <v>#REF!</v>
      </c>
      <c r="H271" s="59"/>
      <c r="I271" s="57" t="e">
        <f>Voto!#REF!</f>
        <v>#REF!</v>
      </c>
      <c r="J271" s="4" t="s">
        <v>490</v>
      </c>
      <c r="L271" s="4" t="str">
        <f t="shared" si="3"/>
        <v/>
      </c>
    </row>
    <row r="272" spans="1:12" s="4" customFormat="1" ht="27.6" x14ac:dyDescent="0.3">
      <c r="A272" s="21" t="s">
        <v>229</v>
      </c>
      <c r="B272" s="22"/>
      <c r="D272" s="55" t="s">
        <v>228</v>
      </c>
      <c r="E272" s="145" t="s">
        <v>229</v>
      </c>
      <c r="F272" s="145"/>
      <c r="G272" s="56" t="e">
        <f>IF(Voto!#REF!=1,"De acuerdo",IF(Voto!#REF!=2,"En desacuerdo",IF(Voto!#REF!=3,"Abstención","")))</f>
        <v>#REF!</v>
      </c>
      <c r="H272" s="59"/>
      <c r="I272" s="57" t="e">
        <f>Voto!#REF!</f>
        <v>#REF!</v>
      </c>
      <c r="J272" s="4" t="s">
        <v>490</v>
      </c>
      <c r="L272" s="4" t="str">
        <f t="shared" si="3"/>
        <v/>
      </c>
    </row>
    <row r="273" spans="1:12" s="4" customFormat="1" ht="27.6" x14ac:dyDescent="0.3">
      <c r="A273" s="20" t="s">
        <v>235</v>
      </c>
      <c r="B273" s="6"/>
      <c r="D273" s="15" t="s">
        <v>234</v>
      </c>
      <c r="E273" s="146" t="s">
        <v>235</v>
      </c>
      <c r="F273" s="146"/>
      <c r="G273" s="56" t="e">
        <f>IF(Voto!#REF!=1,"De acuerdo",IF(Voto!#REF!=2,"En desacuerdo",IF(Voto!#REF!=3,"Abstención","")))</f>
        <v>#REF!</v>
      </c>
      <c r="H273" s="59"/>
      <c r="I273" s="57" t="e">
        <f>Voto!#REF!</f>
        <v>#REF!</v>
      </c>
      <c r="J273" s="4" t="s">
        <v>490</v>
      </c>
      <c r="L273" s="4" t="str">
        <f t="shared" si="3"/>
        <v/>
      </c>
    </row>
    <row r="274" spans="1:12" s="4" customFormat="1" ht="27.6" x14ac:dyDescent="0.3">
      <c r="A274" s="21" t="s">
        <v>239</v>
      </c>
      <c r="B274" s="22"/>
      <c r="D274" s="55" t="s">
        <v>238</v>
      </c>
      <c r="E274" s="145" t="s">
        <v>239</v>
      </c>
      <c r="F274" s="145"/>
      <c r="G274" s="56" t="e">
        <f>IF(Voto!#REF!=1,"De acuerdo",IF(Voto!#REF!=2,"En desacuerdo",IF(Voto!#REF!=3,"Abstención","")))</f>
        <v>#REF!</v>
      </c>
      <c r="H274" s="59"/>
      <c r="I274" s="57" t="e">
        <f>Voto!#REF!</f>
        <v>#REF!</v>
      </c>
      <c r="J274" s="4" t="s">
        <v>490</v>
      </c>
      <c r="L274" s="4" t="str">
        <f t="shared" si="3"/>
        <v/>
      </c>
    </row>
    <row r="275" spans="1:12" s="4" customFormat="1" ht="41.4" x14ac:dyDescent="0.3">
      <c r="A275" s="20" t="s">
        <v>251</v>
      </c>
      <c r="B275" s="6"/>
      <c r="D275" s="15" t="s">
        <v>250</v>
      </c>
      <c r="E275" s="146" t="s">
        <v>251</v>
      </c>
      <c r="F275" s="146"/>
      <c r="G275" s="56" t="e">
        <f>IF(Voto!#REF!=1,"De acuerdo",IF(Voto!#REF!=2,"En desacuerdo",IF(Voto!#REF!=3,"Abstención","")))</f>
        <v>#REF!</v>
      </c>
      <c r="H275" s="59"/>
      <c r="I275" s="57" t="e">
        <f>Voto!#REF!</f>
        <v>#REF!</v>
      </c>
      <c r="J275" s="4" t="s">
        <v>490</v>
      </c>
      <c r="L275" s="4" t="str">
        <f t="shared" si="3"/>
        <v/>
      </c>
    </row>
    <row r="276" spans="1:12" s="4" customFormat="1" ht="55.2" x14ac:dyDescent="0.3">
      <c r="A276" s="21" t="s">
        <v>253</v>
      </c>
      <c r="B276" s="22"/>
      <c r="D276" s="55" t="s">
        <v>252</v>
      </c>
      <c r="E276" s="145" t="s">
        <v>253</v>
      </c>
      <c r="F276" s="145"/>
      <c r="G276" s="56" t="e">
        <f>IF(Voto!#REF!=1,"De acuerdo",IF(Voto!#REF!=2,"En desacuerdo",IF(Voto!#REF!=3,"Abstención","")))</f>
        <v>#REF!</v>
      </c>
      <c r="H276" s="59"/>
      <c r="I276" s="57" t="e">
        <f>Voto!#REF!</f>
        <v>#REF!</v>
      </c>
      <c r="J276" s="4" t="s">
        <v>490</v>
      </c>
      <c r="L276" s="4" t="str">
        <f t="shared" si="3"/>
        <v/>
      </c>
    </row>
    <row r="277" spans="1:12" s="4" customFormat="1" ht="27.6" x14ac:dyDescent="0.3">
      <c r="A277" s="20" t="s">
        <v>257</v>
      </c>
      <c r="B277" s="6"/>
      <c r="D277" s="15" t="s">
        <v>256</v>
      </c>
      <c r="E277" s="146" t="s">
        <v>257</v>
      </c>
      <c r="F277" s="146"/>
      <c r="G277" s="56" t="e">
        <f>IF(Voto!#REF!=1,"De acuerdo",IF(Voto!#REF!=2,"En desacuerdo",IF(Voto!#REF!=3,"Abstención","")))</f>
        <v>#REF!</v>
      </c>
      <c r="H277" s="59"/>
      <c r="I277" s="57" t="e">
        <f>Voto!#REF!</f>
        <v>#REF!</v>
      </c>
      <c r="J277" s="4" t="s">
        <v>490</v>
      </c>
      <c r="L277" s="4" t="str">
        <f t="shared" si="3"/>
        <v/>
      </c>
    </row>
    <row r="278" spans="1:12" s="4" customFormat="1" ht="55.2" x14ac:dyDescent="0.3">
      <c r="A278" s="21" t="s">
        <v>259</v>
      </c>
      <c r="B278" s="22"/>
      <c r="D278" s="55" t="s">
        <v>258</v>
      </c>
      <c r="E278" s="145" t="s">
        <v>259</v>
      </c>
      <c r="F278" s="145"/>
      <c r="G278" s="56" t="e">
        <f>IF(Voto!#REF!=1,"De acuerdo",IF(Voto!#REF!=2,"En desacuerdo",IF(Voto!#REF!=3,"Abstención","")))</f>
        <v>#REF!</v>
      </c>
      <c r="H278" s="59"/>
      <c r="I278" s="57" t="e">
        <f>Voto!#REF!</f>
        <v>#REF!</v>
      </c>
      <c r="J278" s="4" t="s">
        <v>490</v>
      </c>
      <c r="L278" s="4" t="str">
        <f t="shared" si="3"/>
        <v/>
      </c>
    </row>
    <row r="279" spans="1:12" s="4" customFormat="1" ht="41.4" x14ac:dyDescent="0.3">
      <c r="A279" s="20" t="s">
        <v>277</v>
      </c>
      <c r="B279" s="6"/>
      <c r="D279" s="15" t="s">
        <v>276</v>
      </c>
      <c r="E279" s="146" t="s">
        <v>277</v>
      </c>
      <c r="F279" s="146"/>
      <c r="G279" s="56" t="e">
        <f>IF(Voto!#REF!=1,"De acuerdo",IF(Voto!#REF!=2,"En desacuerdo",IF(Voto!#REF!=3,"Abstención","")))</f>
        <v>#REF!</v>
      </c>
      <c r="H279" s="59"/>
      <c r="I279" s="57" t="e">
        <f>Voto!#REF!</f>
        <v>#REF!</v>
      </c>
      <c r="J279" s="4" t="s">
        <v>490</v>
      </c>
      <c r="L279" s="4" t="str">
        <f t="shared" si="3"/>
        <v/>
      </c>
    </row>
    <row r="280" spans="1:12" s="4" customFormat="1" ht="27.6" x14ac:dyDescent="0.3">
      <c r="A280" s="21" t="s">
        <v>285</v>
      </c>
      <c r="B280" s="22"/>
      <c r="D280" s="55" t="s">
        <v>284</v>
      </c>
      <c r="E280" s="145" t="s">
        <v>285</v>
      </c>
      <c r="F280" s="145"/>
      <c r="G280" s="56" t="e">
        <f>IF(Voto!#REF!=1,"De acuerdo",IF(Voto!#REF!=2,"En desacuerdo",IF(Voto!#REF!=3,"Abstención","")))</f>
        <v>#REF!</v>
      </c>
      <c r="H280" s="59"/>
      <c r="I280" s="57" t="e">
        <f>Voto!#REF!</f>
        <v>#REF!</v>
      </c>
      <c r="J280" s="4" t="s">
        <v>490</v>
      </c>
      <c r="L280" s="4" t="str">
        <f t="shared" si="3"/>
        <v/>
      </c>
    </row>
    <row r="281" spans="1:12" s="4" customFormat="1" ht="27.6" x14ac:dyDescent="0.3">
      <c r="A281" s="20" t="s">
        <v>287</v>
      </c>
      <c r="B281" s="6"/>
      <c r="D281" s="15" t="s">
        <v>286</v>
      </c>
      <c r="E281" s="146" t="s">
        <v>287</v>
      </c>
      <c r="F281" s="146"/>
      <c r="G281" s="56" t="e">
        <f>IF(Voto!#REF!=1,"De acuerdo",IF(Voto!#REF!=2,"En desacuerdo",IF(Voto!#REF!=3,"Abstención","")))</f>
        <v>#REF!</v>
      </c>
      <c r="H281" s="59"/>
      <c r="I281" s="57" t="e">
        <f>Voto!#REF!</f>
        <v>#REF!</v>
      </c>
      <c r="J281" s="4" t="s">
        <v>490</v>
      </c>
      <c r="L281" s="4" t="str">
        <f t="shared" si="3"/>
        <v/>
      </c>
    </row>
    <row r="282" spans="1:12" s="4" customFormat="1" ht="55.2" x14ac:dyDescent="0.3">
      <c r="A282" s="21" t="s">
        <v>299</v>
      </c>
      <c r="B282" s="22"/>
      <c r="D282" s="55" t="s">
        <v>298</v>
      </c>
      <c r="E282" s="145" t="s">
        <v>299</v>
      </c>
      <c r="F282" s="145"/>
      <c r="G282" s="56" t="e">
        <f>IF(Voto!#REF!=1,"De acuerdo",IF(Voto!#REF!=2,"En desacuerdo",IF(Voto!#REF!=3,"Abstención","")))</f>
        <v>#REF!</v>
      </c>
      <c r="H282" s="59"/>
      <c r="I282" s="57" t="e">
        <f>Voto!#REF!</f>
        <v>#REF!</v>
      </c>
      <c r="J282" s="4" t="s">
        <v>490</v>
      </c>
      <c r="L282" s="4" t="str">
        <f t="shared" si="3"/>
        <v/>
      </c>
    </row>
    <row r="283" spans="1:12" s="4" customFormat="1" ht="55.2" x14ac:dyDescent="0.3">
      <c r="A283" s="20" t="s">
        <v>301</v>
      </c>
      <c r="B283" s="6"/>
      <c r="D283" s="15" t="s">
        <v>300</v>
      </c>
      <c r="E283" s="146" t="s">
        <v>301</v>
      </c>
      <c r="F283" s="146"/>
      <c r="G283" s="56" t="e">
        <f>IF(Voto!#REF!=1,"De acuerdo",IF(Voto!#REF!=2,"En desacuerdo",IF(Voto!#REF!=3,"Abstención","")))</f>
        <v>#REF!</v>
      </c>
      <c r="H283" s="59"/>
      <c r="I283" s="57" t="e">
        <f>Voto!#REF!</f>
        <v>#REF!</v>
      </c>
      <c r="J283" s="4" t="s">
        <v>490</v>
      </c>
      <c r="L283" s="4" t="str">
        <f t="shared" si="3"/>
        <v/>
      </c>
    </row>
    <row r="284" spans="1:12" s="4" customFormat="1" ht="41.4" x14ac:dyDescent="0.3">
      <c r="A284" s="21" t="s">
        <v>313</v>
      </c>
      <c r="B284" s="22"/>
      <c r="D284" s="55" t="s">
        <v>312</v>
      </c>
      <c r="E284" s="145" t="s">
        <v>313</v>
      </c>
      <c r="F284" s="145"/>
      <c r="G284" s="56" t="e">
        <f>IF(Voto!#REF!=1,"De acuerdo",IF(Voto!#REF!=2,"En desacuerdo",IF(Voto!#REF!=3,"Abstención","")))</f>
        <v>#REF!</v>
      </c>
      <c r="H284" s="59"/>
      <c r="I284" s="57" t="e">
        <f>Voto!#REF!</f>
        <v>#REF!</v>
      </c>
      <c r="J284" s="4" t="s">
        <v>490</v>
      </c>
      <c r="L284" s="4" t="str">
        <f t="shared" si="3"/>
        <v/>
      </c>
    </row>
    <row r="285" spans="1:12" s="4" customFormat="1" ht="27.6" x14ac:dyDescent="0.3">
      <c r="A285" s="20" t="s">
        <v>321</v>
      </c>
      <c r="B285" s="6"/>
      <c r="D285" s="15" t="s">
        <v>320</v>
      </c>
      <c r="E285" s="146" t="s">
        <v>321</v>
      </c>
      <c r="F285" s="146"/>
      <c r="G285" s="56" t="e">
        <f>IF(Voto!#REF!=1,"De acuerdo",IF(Voto!#REF!=2,"En desacuerdo",IF(Voto!#REF!=3,"Abstención","")))</f>
        <v>#REF!</v>
      </c>
      <c r="H285" s="59"/>
      <c r="I285" s="57" t="e">
        <f>Voto!#REF!</f>
        <v>#REF!</v>
      </c>
      <c r="J285" s="4" t="s">
        <v>490</v>
      </c>
      <c r="L285" s="4" t="str">
        <f t="shared" si="3"/>
        <v/>
      </c>
    </row>
    <row r="286" spans="1:12" s="4" customFormat="1" ht="41.4" x14ac:dyDescent="0.3">
      <c r="A286" s="21" t="s">
        <v>327</v>
      </c>
      <c r="B286" s="22"/>
      <c r="D286" s="55" t="s">
        <v>326</v>
      </c>
      <c r="E286" s="145" t="s">
        <v>327</v>
      </c>
      <c r="F286" s="145"/>
      <c r="G286" s="56" t="e">
        <f>IF(Voto!#REF!=1,"De acuerdo",IF(Voto!#REF!=2,"En desacuerdo",IF(Voto!#REF!=3,"Abstención","")))</f>
        <v>#REF!</v>
      </c>
      <c r="H286" s="59"/>
      <c r="I286" s="57" t="e">
        <f>Voto!#REF!</f>
        <v>#REF!</v>
      </c>
      <c r="J286" s="4" t="s">
        <v>490</v>
      </c>
      <c r="L286" s="4" t="str">
        <f t="shared" si="3"/>
        <v/>
      </c>
    </row>
    <row r="287" spans="1:12" s="4" customFormat="1" ht="41.4" x14ac:dyDescent="0.3">
      <c r="A287" s="20" t="s">
        <v>329</v>
      </c>
      <c r="B287" s="6"/>
      <c r="D287" s="15" t="s">
        <v>328</v>
      </c>
      <c r="E287" s="146" t="s">
        <v>329</v>
      </c>
      <c r="F287" s="146"/>
      <c r="G287" s="56" t="e">
        <f>IF(Voto!#REF!=1,"De acuerdo",IF(Voto!#REF!=2,"En desacuerdo",IF(Voto!#REF!=3,"Abstención","")))</f>
        <v>#REF!</v>
      </c>
      <c r="H287" s="59"/>
      <c r="I287" s="57" t="e">
        <f>Voto!#REF!</f>
        <v>#REF!</v>
      </c>
      <c r="J287" s="4" t="s">
        <v>490</v>
      </c>
      <c r="L287" s="4" t="str">
        <f t="shared" si="3"/>
        <v/>
      </c>
    </row>
    <row r="288" spans="1:12" s="4" customFormat="1" ht="20.100000000000001" customHeight="1" x14ac:dyDescent="0.3">
      <c r="A288" s="21" t="s">
        <v>331</v>
      </c>
      <c r="B288" s="22"/>
      <c r="D288" s="55" t="s">
        <v>330</v>
      </c>
      <c r="E288" s="145" t="s">
        <v>331</v>
      </c>
      <c r="F288" s="145"/>
      <c r="G288" s="56" t="e">
        <f>IF(Voto!#REF!=1,"De acuerdo",IF(Voto!#REF!=2,"En desacuerdo",IF(Voto!#REF!=3,"Abstención","")))</f>
        <v>#REF!</v>
      </c>
      <c r="H288" s="59"/>
      <c r="I288" s="57" t="e">
        <f>Voto!#REF!</f>
        <v>#REF!</v>
      </c>
      <c r="J288" s="4" t="s">
        <v>490</v>
      </c>
      <c r="L288" s="4" t="str">
        <f t="shared" si="3"/>
        <v/>
      </c>
    </row>
    <row r="289" spans="1:12" s="4" customFormat="1" ht="41.4" x14ac:dyDescent="0.3">
      <c r="A289" s="20" t="s">
        <v>333</v>
      </c>
      <c r="B289" s="6"/>
      <c r="D289" s="15" t="s">
        <v>332</v>
      </c>
      <c r="E289" s="146" t="s">
        <v>333</v>
      </c>
      <c r="F289" s="146"/>
      <c r="G289" s="56" t="e">
        <f>IF(Voto!#REF!=1,"De acuerdo",IF(Voto!#REF!=2,"En desacuerdo",IF(Voto!#REF!=3,"Abstención","")))</f>
        <v>#REF!</v>
      </c>
      <c r="H289" s="59"/>
      <c r="I289" s="57" t="e">
        <f>Voto!#REF!</f>
        <v>#REF!</v>
      </c>
      <c r="J289" s="4" t="s">
        <v>490</v>
      </c>
      <c r="L289" s="4" t="str">
        <f t="shared" si="3"/>
        <v/>
      </c>
    </row>
    <row r="290" spans="1:12" s="4" customFormat="1" ht="41.4" x14ac:dyDescent="0.3">
      <c r="A290" s="21" t="s">
        <v>335</v>
      </c>
      <c r="B290" s="22"/>
      <c r="D290" s="55" t="s">
        <v>334</v>
      </c>
      <c r="E290" s="145" t="s">
        <v>335</v>
      </c>
      <c r="F290" s="145"/>
      <c r="G290" s="56" t="e">
        <f>IF(Voto!#REF!=1,"De acuerdo",IF(Voto!#REF!=2,"En desacuerdo",IF(Voto!#REF!=3,"Abstención","")))</f>
        <v>#REF!</v>
      </c>
      <c r="H290" s="59"/>
      <c r="I290" s="57" t="e">
        <f>Voto!#REF!</f>
        <v>#REF!</v>
      </c>
      <c r="J290" s="4" t="s">
        <v>490</v>
      </c>
      <c r="L290" s="4" t="str">
        <f t="shared" si="3"/>
        <v/>
      </c>
    </row>
    <row r="291" spans="1:12" s="4" customFormat="1" ht="41.4" x14ac:dyDescent="0.3">
      <c r="A291" s="20" t="s">
        <v>357</v>
      </c>
      <c r="B291" s="6"/>
      <c r="D291" s="15" t="s">
        <v>356</v>
      </c>
      <c r="E291" s="146" t="s">
        <v>357</v>
      </c>
      <c r="F291" s="146"/>
      <c r="G291" s="56" t="e">
        <f>IF(Voto!#REF!=1,"De acuerdo",IF(Voto!#REF!=2,"En desacuerdo",IF(Voto!#REF!=3,"Abstención","")))</f>
        <v>#REF!</v>
      </c>
      <c r="H291" s="59"/>
      <c r="I291" s="57" t="e">
        <f>Voto!#REF!</f>
        <v>#REF!</v>
      </c>
      <c r="J291" s="4" t="s">
        <v>490</v>
      </c>
      <c r="L291" s="4" t="str">
        <f t="shared" si="3"/>
        <v/>
      </c>
    </row>
    <row r="292" spans="1:12" s="4" customFormat="1" ht="55.2" x14ac:dyDescent="0.3">
      <c r="A292" s="21" t="s">
        <v>361</v>
      </c>
      <c r="B292" s="22"/>
      <c r="D292" s="55" t="s">
        <v>360</v>
      </c>
      <c r="E292" s="145" t="s">
        <v>361</v>
      </c>
      <c r="F292" s="145"/>
      <c r="G292" s="56" t="e">
        <f>IF(Voto!#REF!=1,"De acuerdo",IF(Voto!#REF!=2,"En desacuerdo",IF(Voto!#REF!=3,"Abstención","")))</f>
        <v>#REF!</v>
      </c>
      <c r="H292" s="59"/>
      <c r="I292" s="57" t="e">
        <f>Voto!#REF!</f>
        <v>#REF!</v>
      </c>
      <c r="J292" s="4" t="s">
        <v>490</v>
      </c>
      <c r="L292" s="4" t="str">
        <f t="shared" si="3"/>
        <v/>
      </c>
    </row>
    <row r="293" spans="1:12" s="4" customFormat="1" ht="41.4" x14ac:dyDescent="0.3">
      <c r="A293" s="20" t="s">
        <v>363</v>
      </c>
      <c r="B293" s="6"/>
      <c r="D293" s="15" t="s">
        <v>362</v>
      </c>
      <c r="E293" s="146" t="s">
        <v>363</v>
      </c>
      <c r="F293" s="146"/>
      <c r="G293" s="56" t="e">
        <f>IF(Voto!#REF!=1,"De acuerdo",IF(Voto!#REF!=2,"En desacuerdo",IF(Voto!#REF!=3,"Abstención","")))</f>
        <v>#REF!</v>
      </c>
      <c r="H293" s="59"/>
      <c r="I293" s="57" t="e">
        <f>Voto!#REF!</f>
        <v>#REF!</v>
      </c>
      <c r="J293" s="4" t="s">
        <v>490</v>
      </c>
      <c r="L293" s="4" t="str">
        <f t="shared" si="3"/>
        <v/>
      </c>
    </row>
    <row r="294" spans="1:12" s="4" customFormat="1" ht="82.8" x14ac:dyDescent="0.3">
      <c r="A294" s="21" t="s">
        <v>367</v>
      </c>
      <c r="B294" s="22"/>
      <c r="D294" s="55" t="s">
        <v>366</v>
      </c>
      <c r="E294" s="145" t="s">
        <v>367</v>
      </c>
      <c r="F294" s="145"/>
      <c r="G294" s="56" t="e">
        <f>IF(Voto!#REF!=1,"De acuerdo",IF(Voto!#REF!=2,"En desacuerdo",IF(Voto!#REF!=3,"Abstención","")))</f>
        <v>#REF!</v>
      </c>
      <c r="H294" s="59"/>
      <c r="I294" s="57" t="e">
        <f>Voto!#REF!</f>
        <v>#REF!</v>
      </c>
      <c r="J294" s="4" t="s">
        <v>490</v>
      </c>
      <c r="L294" s="4" t="str">
        <f t="shared" si="3"/>
        <v/>
      </c>
    </row>
    <row r="295" spans="1:12" s="4" customFormat="1" ht="27.6" x14ac:dyDescent="0.3">
      <c r="A295" s="20" t="s">
        <v>379</v>
      </c>
      <c r="B295" s="6"/>
      <c r="D295" s="15" t="s">
        <v>378</v>
      </c>
      <c r="E295" s="146" t="s">
        <v>379</v>
      </c>
      <c r="F295" s="146"/>
      <c r="G295" s="56" t="e">
        <f>IF(Voto!#REF!=1,"De acuerdo",IF(Voto!#REF!=2,"En desacuerdo",IF(Voto!#REF!=3,"Abstención","")))</f>
        <v>#REF!</v>
      </c>
      <c r="H295" s="59"/>
      <c r="I295" s="57" t="e">
        <f>Voto!#REF!</f>
        <v>#REF!</v>
      </c>
      <c r="J295" s="4" t="s">
        <v>490</v>
      </c>
      <c r="L295" s="4" t="str">
        <f t="shared" si="3"/>
        <v/>
      </c>
    </row>
    <row r="296" spans="1:12" s="4" customFormat="1" ht="27.6" x14ac:dyDescent="0.3">
      <c r="A296" s="21" t="s">
        <v>381</v>
      </c>
      <c r="B296" s="22"/>
      <c r="D296" s="55" t="s">
        <v>380</v>
      </c>
      <c r="E296" s="145" t="s">
        <v>381</v>
      </c>
      <c r="F296" s="145"/>
      <c r="G296" s="56" t="e">
        <f>IF(Voto!#REF!=1,"De acuerdo",IF(Voto!#REF!=2,"En desacuerdo",IF(Voto!#REF!=3,"Abstención","")))</f>
        <v>#REF!</v>
      </c>
      <c r="H296" s="59"/>
      <c r="I296" s="57" t="e">
        <f>Voto!#REF!</f>
        <v>#REF!</v>
      </c>
      <c r="J296" s="4" t="s">
        <v>490</v>
      </c>
      <c r="L296" s="4" t="str">
        <f t="shared" si="3"/>
        <v/>
      </c>
    </row>
    <row r="297" spans="1:12" s="4" customFormat="1" ht="20.100000000000001" customHeight="1" x14ac:dyDescent="0.3">
      <c r="A297" s="20" t="s">
        <v>383</v>
      </c>
      <c r="B297" s="6"/>
      <c r="D297" s="15" t="s">
        <v>382</v>
      </c>
      <c r="E297" s="146" t="s">
        <v>383</v>
      </c>
      <c r="F297" s="146"/>
      <c r="G297" s="56" t="e">
        <f>IF(Voto!#REF!=1,"De acuerdo",IF(Voto!#REF!=2,"En desacuerdo",IF(Voto!#REF!=3,"Abstención","")))</f>
        <v>#REF!</v>
      </c>
      <c r="H297" s="59"/>
      <c r="I297" s="57" t="e">
        <f>Voto!#REF!</f>
        <v>#REF!</v>
      </c>
      <c r="J297" s="4" t="s">
        <v>490</v>
      </c>
      <c r="L297" s="4" t="str">
        <f t="shared" si="3"/>
        <v/>
      </c>
    </row>
    <row r="298" spans="1:12" s="4" customFormat="1" ht="27.6" x14ac:dyDescent="0.3">
      <c r="A298" s="21" t="s">
        <v>385</v>
      </c>
      <c r="B298" s="22"/>
      <c r="D298" s="55" t="s">
        <v>384</v>
      </c>
      <c r="E298" s="145" t="s">
        <v>385</v>
      </c>
      <c r="F298" s="145"/>
      <c r="G298" s="56" t="e">
        <f>IF(Voto!#REF!=1,"De acuerdo",IF(Voto!#REF!=2,"En desacuerdo",IF(Voto!#REF!=3,"Abstención","")))</f>
        <v>#REF!</v>
      </c>
      <c r="H298" s="59"/>
      <c r="I298" s="57" t="e">
        <f>Voto!#REF!</f>
        <v>#REF!</v>
      </c>
      <c r="J298" s="4" t="s">
        <v>490</v>
      </c>
      <c r="L298" s="4" t="str">
        <f t="shared" si="3"/>
        <v/>
      </c>
    </row>
    <row r="299" spans="1:12" s="4" customFormat="1" ht="27.6" x14ac:dyDescent="0.3">
      <c r="A299" s="20" t="s">
        <v>387</v>
      </c>
      <c r="B299" s="6"/>
      <c r="D299" s="15" t="s">
        <v>386</v>
      </c>
      <c r="E299" s="146" t="s">
        <v>387</v>
      </c>
      <c r="F299" s="146"/>
      <c r="G299" s="56" t="e">
        <f>IF(Voto!#REF!=1,"De acuerdo",IF(Voto!#REF!=2,"En desacuerdo",IF(Voto!#REF!=3,"Abstención","")))</f>
        <v>#REF!</v>
      </c>
      <c r="H299" s="59"/>
      <c r="I299" s="57" t="e">
        <f>Voto!#REF!</f>
        <v>#REF!</v>
      </c>
      <c r="J299" s="4" t="s">
        <v>490</v>
      </c>
      <c r="L299" s="4" t="str">
        <f t="shared" si="3"/>
        <v/>
      </c>
    </row>
    <row r="300" spans="1:12" s="4" customFormat="1" ht="27.6" x14ac:dyDescent="0.3">
      <c r="A300" s="21" t="s">
        <v>421</v>
      </c>
      <c r="B300" s="22"/>
      <c r="D300" s="55" t="s">
        <v>420</v>
      </c>
      <c r="E300" s="145" t="s">
        <v>421</v>
      </c>
      <c r="F300" s="145"/>
      <c r="G300" s="56" t="e">
        <f>IF(Voto!#REF!=1,"De acuerdo",IF(Voto!#REF!=2,"En desacuerdo",IF(Voto!#REF!=3,"Abstención","")))</f>
        <v>#REF!</v>
      </c>
      <c r="H300" s="59"/>
      <c r="I300" s="57" t="e">
        <f>Voto!#REF!</f>
        <v>#REF!</v>
      </c>
      <c r="J300" s="4" t="s">
        <v>490</v>
      </c>
      <c r="L300" s="4" t="str">
        <f t="shared" si="3"/>
        <v/>
      </c>
    </row>
    <row r="301" spans="1:12" s="4" customFormat="1" ht="69" x14ac:dyDescent="0.3">
      <c r="A301" s="20" t="s">
        <v>425</v>
      </c>
      <c r="B301" s="6"/>
      <c r="D301" s="15" t="s">
        <v>424</v>
      </c>
      <c r="E301" s="146" t="s">
        <v>425</v>
      </c>
      <c r="F301" s="146"/>
      <c r="G301" s="56" t="e">
        <f>IF(Voto!#REF!=1,"De acuerdo",IF(Voto!#REF!=2,"En desacuerdo",IF(Voto!#REF!=3,"Abstención","")))</f>
        <v>#REF!</v>
      </c>
      <c r="H301" s="59"/>
      <c r="I301" s="57" t="e">
        <f>Voto!#REF!</f>
        <v>#REF!</v>
      </c>
      <c r="J301" s="4" t="s">
        <v>490</v>
      </c>
      <c r="L301" s="4" t="str">
        <f t="shared" si="3"/>
        <v/>
      </c>
    </row>
    <row r="302" spans="1:12" s="4" customFormat="1" ht="27.6" x14ac:dyDescent="0.3">
      <c r="A302" s="21" t="s">
        <v>433</v>
      </c>
      <c r="B302" s="22"/>
      <c r="D302" s="55" t="s">
        <v>432</v>
      </c>
      <c r="E302" s="145" t="s">
        <v>433</v>
      </c>
      <c r="F302" s="145"/>
      <c r="G302" s="56" t="e">
        <f>IF(Voto!#REF!=1,"De acuerdo",IF(Voto!#REF!=2,"En desacuerdo",IF(Voto!#REF!=3,"Abstención","")))</f>
        <v>#REF!</v>
      </c>
      <c r="H302" s="59"/>
      <c r="I302" s="57" t="e">
        <f>Voto!#REF!</f>
        <v>#REF!</v>
      </c>
      <c r="J302" s="4" t="s">
        <v>490</v>
      </c>
      <c r="L302" s="4" t="str">
        <f t="shared" si="3"/>
        <v/>
      </c>
    </row>
    <row r="303" spans="1:12" s="4" customFormat="1" ht="16.05" customHeight="1" x14ac:dyDescent="0.3">
      <c r="A303" s="7"/>
      <c r="B303" s="25"/>
      <c r="D303" s="65" t="s">
        <v>474</v>
      </c>
      <c r="E303" s="64"/>
      <c r="F303" s="64"/>
      <c r="G303" s="64" t="e">
        <f>IF(Voto!#REF!=1,"De acuerdo",IF(Voto!#REF!=2,"En desacuerdo",IF(Voto!#REF!=3,"Abstención","")))</f>
        <v>#REF!</v>
      </c>
      <c r="H303" s="64"/>
      <c r="I303" s="60" t="e">
        <f>Voto!#REF!</f>
        <v>#REF!</v>
      </c>
      <c r="J303" s="46" t="s">
        <v>490</v>
      </c>
      <c r="L303" s="4" t="str">
        <f t="shared" si="3"/>
        <v/>
      </c>
    </row>
    <row r="304" spans="1:12" s="4" customFormat="1" ht="41.4" x14ac:dyDescent="0.3">
      <c r="A304" s="21" t="s">
        <v>187</v>
      </c>
      <c r="B304" s="22"/>
      <c r="D304" s="55" t="s">
        <v>186</v>
      </c>
      <c r="E304" s="145" t="s">
        <v>187</v>
      </c>
      <c r="F304" s="145"/>
      <c r="G304" s="56" t="e">
        <f>IF(Voto!#REF!=1,"De acuerdo",IF(Voto!#REF!=2,"En desacuerdo",IF(Voto!#REF!=3,"Abstención","")))</f>
        <v>#REF!</v>
      </c>
      <c r="H304" s="59"/>
      <c r="I304" s="57" t="e">
        <f>Voto!#REF!</f>
        <v>#REF!</v>
      </c>
      <c r="J304" s="4" t="s">
        <v>490</v>
      </c>
      <c r="L304" s="4" t="str">
        <f t="shared" si="3"/>
        <v/>
      </c>
    </row>
    <row r="305" spans="1:12" s="4" customFormat="1" ht="27.6" x14ac:dyDescent="0.3">
      <c r="A305" s="20" t="s">
        <v>193</v>
      </c>
      <c r="B305" s="6"/>
      <c r="D305" s="15" t="s">
        <v>192</v>
      </c>
      <c r="E305" s="146" t="s">
        <v>193</v>
      </c>
      <c r="F305" s="146"/>
      <c r="G305" s="56" t="e">
        <f>IF(Voto!#REF!=1,"De acuerdo",IF(Voto!#REF!=2,"En desacuerdo",IF(Voto!#REF!=3,"Abstención","")))</f>
        <v>#REF!</v>
      </c>
      <c r="H305" s="59"/>
      <c r="I305" s="57" t="e">
        <f>Voto!#REF!</f>
        <v>#REF!</v>
      </c>
      <c r="J305" s="4" t="s">
        <v>490</v>
      </c>
      <c r="L305" s="4" t="str">
        <f t="shared" si="3"/>
        <v/>
      </c>
    </row>
    <row r="306" spans="1:12" s="4" customFormat="1" ht="27.6" x14ac:dyDescent="0.3">
      <c r="A306" s="21" t="s">
        <v>205</v>
      </c>
      <c r="B306" s="22"/>
      <c r="D306" s="55" t="s">
        <v>204</v>
      </c>
      <c r="E306" s="145" t="s">
        <v>205</v>
      </c>
      <c r="F306" s="145"/>
      <c r="G306" s="56" t="e">
        <f>IF(Voto!#REF!=1,"De acuerdo",IF(Voto!#REF!=2,"En desacuerdo",IF(Voto!#REF!=3,"Abstención","")))</f>
        <v>#REF!</v>
      </c>
      <c r="H306" s="59"/>
      <c r="I306" s="57" t="e">
        <f>Voto!#REF!</f>
        <v>#REF!</v>
      </c>
      <c r="J306" s="4" t="s">
        <v>490</v>
      </c>
      <c r="L306" s="4" t="str">
        <f t="shared" ref="L306:L335" si="4">IF(K306=2,"Por favor justifique su voto","")</f>
        <v/>
      </c>
    </row>
    <row r="307" spans="1:12" s="4" customFormat="1" ht="27.6" x14ac:dyDescent="0.3">
      <c r="A307" s="20" t="s">
        <v>267</v>
      </c>
      <c r="B307" s="6"/>
      <c r="D307" s="15" t="s">
        <v>266</v>
      </c>
      <c r="E307" s="146" t="s">
        <v>267</v>
      </c>
      <c r="F307" s="146"/>
      <c r="G307" s="56" t="e">
        <f>IF(Voto!#REF!=1,"De acuerdo",IF(Voto!#REF!=2,"En desacuerdo",IF(Voto!#REF!=3,"Abstención","")))</f>
        <v>#REF!</v>
      </c>
      <c r="H307" s="59"/>
      <c r="I307" s="57" t="e">
        <f>Voto!#REF!</f>
        <v>#REF!</v>
      </c>
      <c r="J307" s="4" t="s">
        <v>490</v>
      </c>
      <c r="L307" s="4" t="str">
        <f t="shared" si="4"/>
        <v/>
      </c>
    </row>
    <row r="308" spans="1:12" s="4" customFormat="1" ht="27.6" x14ac:dyDescent="0.3">
      <c r="A308" s="21" t="s">
        <v>303</v>
      </c>
      <c r="B308" s="22"/>
      <c r="D308" s="55" t="s">
        <v>302</v>
      </c>
      <c r="E308" s="145" t="s">
        <v>303</v>
      </c>
      <c r="F308" s="145"/>
      <c r="G308" s="56" t="e">
        <f>IF(Voto!#REF!=1,"De acuerdo",IF(Voto!#REF!=2,"En desacuerdo",IF(Voto!#REF!=3,"Abstención","")))</f>
        <v>#REF!</v>
      </c>
      <c r="H308" s="59"/>
      <c r="I308" s="57" t="e">
        <f>Voto!#REF!</f>
        <v>#REF!</v>
      </c>
      <c r="J308" s="4" t="s">
        <v>490</v>
      </c>
      <c r="L308" s="4" t="str">
        <f t="shared" si="4"/>
        <v/>
      </c>
    </row>
    <row r="309" spans="1:12" s="4" customFormat="1" ht="41.4" x14ac:dyDescent="0.3">
      <c r="A309" s="20" t="s">
        <v>305</v>
      </c>
      <c r="B309" s="6"/>
      <c r="D309" s="15" t="s">
        <v>304</v>
      </c>
      <c r="E309" s="146" t="s">
        <v>305</v>
      </c>
      <c r="F309" s="146"/>
      <c r="G309" s="56" t="e">
        <f>IF(Voto!#REF!=1,"De acuerdo",IF(Voto!#REF!=2,"En desacuerdo",IF(Voto!#REF!=3,"Abstención","")))</f>
        <v>#REF!</v>
      </c>
      <c r="H309" s="59"/>
      <c r="I309" s="57" t="e">
        <f>Voto!#REF!</f>
        <v>#REF!</v>
      </c>
      <c r="J309" s="4" t="s">
        <v>490</v>
      </c>
      <c r="L309" s="4" t="str">
        <f t="shared" si="4"/>
        <v/>
      </c>
    </row>
    <row r="310" spans="1:12" s="4" customFormat="1" ht="27.6" x14ac:dyDescent="0.3">
      <c r="A310" s="21" t="s">
        <v>307</v>
      </c>
      <c r="B310" s="22"/>
      <c r="D310" s="55" t="s">
        <v>306</v>
      </c>
      <c r="E310" s="145" t="s">
        <v>307</v>
      </c>
      <c r="F310" s="145"/>
      <c r="G310" s="56" t="e">
        <f>IF(Voto!#REF!=1,"De acuerdo",IF(Voto!#REF!=2,"En desacuerdo",IF(Voto!#REF!=3,"Abstención","")))</f>
        <v>#REF!</v>
      </c>
      <c r="H310" s="59"/>
      <c r="I310" s="57" t="e">
        <f>Voto!#REF!</f>
        <v>#REF!</v>
      </c>
      <c r="J310" s="4" t="s">
        <v>490</v>
      </c>
      <c r="L310" s="4" t="str">
        <f t="shared" si="4"/>
        <v/>
      </c>
    </row>
    <row r="311" spans="1:12" s="4" customFormat="1" ht="16.05" customHeight="1" x14ac:dyDescent="0.3">
      <c r="A311" s="7"/>
      <c r="B311" s="25"/>
      <c r="D311" s="65" t="s">
        <v>463</v>
      </c>
      <c r="E311" s="64"/>
      <c r="F311" s="64"/>
      <c r="G311" s="64" t="e">
        <f>IF(Voto!#REF!=1,"De acuerdo",IF(Voto!#REF!=2,"En desacuerdo",IF(Voto!#REF!=3,"Abstención","")))</f>
        <v>#REF!</v>
      </c>
      <c r="H311" s="64"/>
      <c r="I311" s="60" t="e">
        <f>Voto!#REF!</f>
        <v>#REF!</v>
      </c>
      <c r="J311" s="46" t="s">
        <v>490</v>
      </c>
      <c r="L311" s="4" t="str">
        <f t="shared" si="4"/>
        <v/>
      </c>
    </row>
    <row r="312" spans="1:12" s="4" customFormat="1" ht="41.4" x14ac:dyDescent="0.3">
      <c r="A312" s="21" t="s">
        <v>163</v>
      </c>
      <c r="B312" s="22"/>
      <c r="D312" s="55" t="s">
        <v>162</v>
      </c>
      <c r="E312" s="145" t="s">
        <v>163</v>
      </c>
      <c r="F312" s="145"/>
      <c r="G312" s="56" t="e">
        <f>IF(Voto!#REF!=1,"De acuerdo",IF(Voto!#REF!=2,"En desacuerdo",IF(Voto!#REF!=3,"Abstención","")))</f>
        <v>#REF!</v>
      </c>
      <c r="H312" s="59"/>
      <c r="I312" s="57" t="e">
        <f>Voto!#REF!</f>
        <v>#REF!</v>
      </c>
      <c r="J312" s="4" t="s">
        <v>490</v>
      </c>
      <c r="L312" s="4" t="str">
        <f t="shared" si="4"/>
        <v/>
      </c>
    </row>
    <row r="313" spans="1:12" s="4" customFormat="1" ht="16.05" customHeight="1" x14ac:dyDescent="0.3">
      <c r="A313" s="7"/>
      <c r="B313" s="25"/>
      <c r="D313" s="65" t="s">
        <v>461</v>
      </c>
      <c r="E313" s="64"/>
      <c r="F313" s="64"/>
      <c r="G313" s="64" t="e">
        <f>IF(Voto!#REF!=1,"De acuerdo",IF(Voto!#REF!=2,"En desacuerdo",IF(Voto!#REF!=3,"Abstención","")))</f>
        <v>#REF!</v>
      </c>
      <c r="H313" s="64"/>
      <c r="I313" s="60" t="e">
        <f>Voto!#REF!</f>
        <v>#REF!</v>
      </c>
      <c r="J313" s="46" t="s">
        <v>490</v>
      </c>
      <c r="L313" s="4" t="str">
        <f t="shared" si="4"/>
        <v/>
      </c>
    </row>
    <row r="314" spans="1:12" s="4" customFormat="1" ht="55.2" x14ac:dyDescent="0.3">
      <c r="A314" s="21" t="s">
        <v>249</v>
      </c>
      <c r="B314" s="22"/>
      <c r="D314" s="55" t="s">
        <v>248</v>
      </c>
      <c r="E314" s="145" t="s">
        <v>249</v>
      </c>
      <c r="F314" s="145"/>
      <c r="G314" s="56" t="e">
        <f>IF(Voto!#REF!=1,"De acuerdo",IF(Voto!#REF!=2,"En desacuerdo",IF(Voto!#REF!=3,"Abstención","")))</f>
        <v>#REF!</v>
      </c>
      <c r="H314" s="59"/>
      <c r="I314" s="57" t="e">
        <f>Voto!#REF!</f>
        <v>#REF!</v>
      </c>
      <c r="J314" s="4" t="s">
        <v>490</v>
      </c>
      <c r="L314" s="4" t="str">
        <f t="shared" si="4"/>
        <v/>
      </c>
    </row>
    <row r="315" spans="1:12" s="4" customFormat="1" ht="16.05" customHeight="1" x14ac:dyDescent="0.3">
      <c r="A315" s="7"/>
      <c r="B315" s="25"/>
      <c r="D315" s="65" t="s">
        <v>478</v>
      </c>
      <c r="E315" s="64"/>
      <c r="F315" s="64"/>
      <c r="G315" s="64" t="e">
        <f>IF(Voto!#REF!=1,"De acuerdo",IF(Voto!#REF!=2,"En desacuerdo",IF(Voto!#REF!=3,"Abstención","")))</f>
        <v>#REF!</v>
      </c>
      <c r="H315" s="64"/>
      <c r="I315" s="60" t="e">
        <f>Voto!#REF!</f>
        <v>#REF!</v>
      </c>
      <c r="J315" s="46" t="s">
        <v>490</v>
      </c>
      <c r="L315" s="4" t="str">
        <f t="shared" si="4"/>
        <v/>
      </c>
    </row>
    <row r="316" spans="1:12" s="4" customFormat="1" ht="27.6" x14ac:dyDescent="0.3">
      <c r="A316" s="21" t="s">
        <v>63</v>
      </c>
      <c r="B316" s="22"/>
      <c r="D316" s="55" t="s">
        <v>62</v>
      </c>
      <c r="E316" s="145" t="s">
        <v>63</v>
      </c>
      <c r="F316" s="145"/>
      <c r="G316" s="56" t="e">
        <f>IF(Voto!#REF!=1,"De acuerdo",IF(Voto!#REF!=2,"En desacuerdo",IF(Voto!#REF!=3,"Abstención","")))</f>
        <v>#REF!</v>
      </c>
      <c r="H316" s="59"/>
      <c r="I316" s="57" t="e">
        <f>Voto!#REF!</f>
        <v>#REF!</v>
      </c>
      <c r="J316" s="4" t="s">
        <v>490</v>
      </c>
      <c r="L316" s="4" t="str">
        <f t="shared" si="4"/>
        <v/>
      </c>
    </row>
    <row r="317" spans="1:12" s="4" customFormat="1" ht="16.05" customHeight="1" x14ac:dyDescent="0.3">
      <c r="A317" s="7"/>
      <c r="B317" s="25"/>
      <c r="D317" s="65" t="s">
        <v>454</v>
      </c>
      <c r="E317" s="64"/>
      <c r="F317" s="64"/>
      <c r="G317" s="64" t="e">
        <f>IF(Voto!#REF!=1,"De acuerdo",IF(Voto!#REF!=2,"En desacuerdo",IF(Voto!#REF!=3,"Abstención","")))</f>
        <v>#REF!</v>
      </c>
      <c r="H317" s="64"/>
      <c r="I317" s="60" t="e">
        <f>Voto!#REF!</f>
        <v>#REF!</v>
      </c>
      <c r="J317" s="46" t="s">
        <v>490</v>
      </c>
      <c r="L317" s="4" t="str">
        <f t="shared" si="4"/>
        <v/>
      </c>
    </row>
    <row r="318" spans="1:12" s="4" customFormat="1" ht="41.4" x14ac:dyDescent="0.3">
      <c r="A318" s="21" t="s">
        <v>227</v>
      </c>
      <c r="B318" s="22"/>
      <c r="D318" s="55" t="s">
        <v>226</v>
      </c>
      <c r="E318" s="145" t="s">
        <v>227</v>
      </c>
      <c r="F318" s="145"/>
      <c r="G318" s="56" t="e">
        <f>IF(Voto!#REF!=1,"De acuerdo",IF(Voto!#REF!=2,"En desacuerdo",IF(Voto!#REF!=3,"Abstención","")))</f>
        <v>#REF!</v>
      </c>
      <c r="H318" s="59"/>
      <c r="I318" s="57" t="e">
        <f>Voto!#REF!</f>
        <v>#REF!</v>
      </c>
      <c r="J318" s="4" t="s">
        <v>490</v>
      </c>
      <c r="L318" s="4" t="str">
        <f t="shared" si="4"/>
        <v/>
      </c>
    </row>
    <row r="319" spans="1:12" s="4" customFormat="1" ht="69" x14ac:dyDescent="0.3">
      <c r="A319" s="20" t="s">
        <v>237</v>
      </c>
      <c r="B319" s="6"/>
      <c r="D319" s="15" t="s">
        <v>236</v>
      </c>
      <c r="E319" s="146" t="s">
        <v>237</v>
      </c>
      <c r="F319" s="146"/>
      <c r="G319" s="56" t="e">
        <f>IF(Voto!#REF!=1,"De acuerdo",IF(Voto!#REF!=2,"En desacuerdo",IF(Voto!#REF!=3,"Abstención","")))</f>
        <v>#REF!</v>
      </c>
      <c r="H319" s="59"/>
      <c r="I319" s="57" t="e">
        <f>Voto!#REF!</f>
        <v>#REF!</v>
      </c>
      <c r="J319" s="4" t="s">
        <v>490</v>
      </c>
      <c r="L319" s="4" t="str">
        <f t="shared" si="4"/>
        <v/>
      </c>
    </row>
    <row r="320" spans="1:12" s="4" customFormat="1" ht="27.6" x14ac:dyDescent="0.3">
      <c r="A320" s="21" t="s">
        <v>255</v>
      </c>
      <c r="B320" s="22"/>
      <c r="D320" s="55" t="s">
        <v>254</v>
      </c>
      <c r="E320" s="145" t="s">
        <v>255</v>
      </c>
      <c r="F320" s="145"/>
      <c r="G320" s="56" t="e">
        <f>IF(Voto!#REF!=1,"De acuerdo",IF(Voto!#REF!=2,"En desacuerdo",IF(Voto!#REF!=3,"Abstención","")))</f>
        <v>#REF!</v>
      </c>
      <c r="H320" s="59"/>
      <c r="I320" s="57" t="e">
        <f>Voto!#REF!</f>
        <v>#REF!</v>
      </c>
      <c r="J320" s="4" t="s">
        <v>490</v>
      </c>
      <c r="L320" s="4" t="str">
        <f t="shared" si="4"/>
        <v/>
      </c>
    </row>
    <row r="321" spans="1:12" s="4" customFormat="1" ht="41.4" x14ac:dyDescent="0.3">
      <c r="A321" s="20" t="s">
        <v>263</v>
      </c>
      <c r="B321" s="6"/>
      <c r="D321" s="15" t="s">
        <v>262</v>
      </c>
      <c r="E321" s="146" t="s">
        <v>263</v>
      </c>
      <c r="F321" s="146"/>
      <c r="G321" s="56" t="e">
        <f>IF(Voto!#REF!=1,"De acuerdo",IF(Voto!#REF!=2,"En desacuerdo",IF(Voto!#REF!=3,"Abstención","")))</f>
        <v>#REF!</v>
      </c>
      <c r="H321" s="59"/>
      <c r="I321" s="57" t="e">
        <f>Voto!#REF!</f>
        <v>#REF!</v>
      </c>
      <c r="J321" s="4" t="s">
        <v>490</v>
      </c>
      <c r="L321" s="4" t="str">
        <f t="shared" si="4"/>
        <v/>
      </c>
    </row>
    <row r="322" spans="1:12" s="4" customFormat="1" ht="27.6" x14ac:dyDescent="0.3">
      <c r="A322" s="21" t="s">
        <v>291</v>
      </c>
      <c r="B322" s="22"/>
      <c r="D322" s="55" t="s">
        <v>290</v>
      </c>
      <c r="E322" s="145" t="s">
        <v>291</v>
      </c>
      <c r="F322" s="145"/>
      <c r="G322" s="56" t="e">
        <f>IF(Voto!#REF!=1,"De acuerdo",IF(Voto!#REF!=2,"En desacuerdo",IF(Voto!#REF!=3,"Abstención","")))</f>
        <v>#REF!</v>
      </c>
      <c r="H322" s="59"/>
      <c r="I322" s="57" t="e">
        <f>Voto!#REF!</f>
        <v>#REF!</v>
      </c>
      <c r="J322" s="4" t="s">
        <v>490</v>
      </c>
      <c r="L322" s="4" t="str">
        <f t="shared" si="4"/>
        <v/>
      </c>
    </row>
    <row r="323" spans="1:12" s="4" customFormat="1" ht="16.05" customHeight="1" x14ac:dyDescent="0.3">
      <c r="A323" s="7"/>
      <c r="B323" s="25"/>
      <c r="D323" s="65" t="s">
        <v>469</v>
      </c>
      <c r="E323" s="64"/>
      <c r="F323" s="64"/>
      <c r="G323" s="64" t="e">
        <f>IF(Voto!#REF!=1,"De acuerdo",IF(Voto!#REF!=2,"En desacuerdo",IF(Voto!#REF!=3,"Abstención","")))</f>
        <v>#REF!</v>
      </c>
      <c r="H323" s="64"/>
      <c r="I323" s="60" t="e">
        <f>Voto!#REF!</f>
        <v>#REF!</v>
      </c>
      <c r="J323" s="46" t="s">
        <v>490</v>
      </c>
      <c r="L323" s="4" t="str">
        <f t="shared" si="4"/>
        <v/>
      </c>
    </row>
    <row r="324" spans="1:12" s="4" customFormat="1" ht="27.6" x14ac:dyDescent="0.3">
      <c r="A324" s="21" t="s">
        <v>25</v>
      </c>
      <c r="B324" s="22"/>
      <c r="D324" s="55" t="s">
        <v>24</v>
      </c>
      <c r="E324" s="145" t="s">
        <v>25</v>
      </c>
      <c r="F324" s="145"/>
      <c r="G324" s="56" t="e">
        <f>IF(Voto!#REF!=1,"De acuerdo",IF(Voto!#REF!=2,"En desacuerdo",IF(Voto!#REF!=3,"Abstención","")))</f>
        <v>#REF!</v>
      </c>
      <c r="H324" s="59"/>
      <c r="I324" s="57" t="e">
        <f>Voto!#REF!</f>
        <v>#REF!</v>
      </c>
      <c r="J324" s="4" t="s">
        <v>490</v>
      </c>
      <c r="L324" s="4" t="str">
        <f t="shared" si="4"/>
        <v/>
      </c>
    </row>
    <row r="325" spans="1:12" s="4" customFormat="1" ht="41.4" x14ac:dyDescent="0.3">
      <c r="A325" s="20" t="s">
        <v>453</v>
      </c>
      <c r="B325" s="6"/>
      <c r="D325" s="15" t="s">
        <v>452</v>
      </c>
      <c r="E325" s="146" t="s">
        <v>453</v>
      </c>
      <c r="F325" s="146"/>
      <c r="G325" s="56" t="e">
        <f>IF(Voto!#REF!=1,"De acuerdo",IF(Voto!#REF!=2,"En desacuerdo",IF(Voto!#REF!=3,"Abstención","")))</f>
        <v>#REF!</v>
      </c>
      <c r="H325" s="59"/>
      <c r="I325" s="57" t="e">
        <f>Voto!#REF!</f>
        <v>#REF!</v>
      </c>
      <c r="J325" s="4" t="s">
        <v>490</v>
      </c>
      <c r="L325" s="4" t="str">
        <f t="shared" si="4"/>
        <v/>
      </c>
    </row>
    <row r="326" spans="1:12" s="4" customFormat="1" ht="16.05" customHeight="1" x14ac:dyDescent="0.3">
      <c r="A326" s="7"/>
      <c r="B326" s="25"/>
      <c r="D326" s="65" t="s">
        <v>468</v>
      </c>
      <c r="E326" s="64"/>
      <c r="F326" s="64"/>
      <c r="G326" s="64" t="e">
        <f>IF(Voto!#REF!=1,"De acuerdo",IF(Voto!#REF!=2,"En desacuerdo",IF(Voto!#REF!=3,"Abstención","")))</f>
        <v>#REF!</v>
      </c>
      <c r="H326" s="64"/>
      <c r="I326" s="60" t="e">
        <f>Voto!#REF!</f>
        <v>#REF!</v>
      </c>
      <c r="J326" s="46" t="s">
        <v>490</v>
      </c>
      <c r="L326" s="4" t="str">
        <f t="shared" si="4"/>
        <v/>
      </c>
    </row>
    <row r="327" spans="1:12" s="4" customFormat="1" ht="41.4" x14ac:dyDescent="0.3">
      <c r="A327" s="21" t="s">
        <v>147</v>
      </c>
      <c r="B327" s="22"/>
      <c r="D327" s="55" t="s">
        <v>146</v>
      </c>
      <c r="E327" s="145" t="s">
        <v>147</v>
      </c>
      <c r="F327" s="145"/>
      <c r="G327" s="56" t="e">
        <f>IF(Voto!#REF!=1,"De acuerdo",IF(Voto!#REF!=2,"En desacuerdo",IF(Voto!#REF!=3,"Abstención","")))</f>
        <v>#REF!</v>
      </c>
      <c r="H327" s="59"/>
      <c r="I327" s="57" t="e">
        <f>Voto!#REF!</f>
        <v>#REF!</v>
      </c>
      <c r="J327" s="4" t="s">
        <v>490</v>
      </c>
      <c r="L327" s="4" t="str">
        <f t="shared" si="4"/>
        <v/>
      </c>
    </row>
    <row r="328" spans="1:12" s="4" customFormat="1" ht="16.05" customHeight="1" x14ac:dyDescent="0.3">
      <c r="A328" s="7"/>
      <c r="B328" s="25"/>
      <c r="D328" s="65" t="s">
        <v>466</v>
      </c>
      <c r="E328" s="64"/>
      <c r="F328" s="64"/>
      <c r="G328" s="64" t="e">
        <f>IF(Voto!#REF!=1,"De acuerdo",IF(Voto!#REF!=2,"En desacuerdo",IF(Voto!#REF!=3,"Abstención","")))</f>
        <v>#REF!</v>
      </c>
      <c r="H328" s="64"/>
      <c r="I328" s="60" t="e">
        <f>Voto!#REF!</f>
        <v>#REF!</v>
      </c>
      <c r="J328" s="46" t="s">
        <v>490</v>
      </c>
      <c r="L328" s="4" t="str">
        <f t="shared" si="4"/>
        <v/>
      </c>
    </row>
    <row r="329" spans="1:12" s="4" customFormat="1" ht="41.4" x14ac:dyDescent="0.3">
      <c r="A329" s="21" t="s">
        <v>243</v>
      </c>
      <c r="B329" s="22"/>
      <c r="D329" s="67" t="s">
        <v>242</v>
      </c>
      <c r="E329" s="145" t="s">
        <v>243</v>
      </c>
      <c r="F329" s="145"/>
      <c r="G329" s="56" t="e">
        <f>IF(Voto!#REF!=1,"De acuerdo",IF(Voto!#REF!=2,"En desacuerdo",IF(Voto!#REF!=3,"Abstención","")))</f>
        <v>#REF!</v>
      </c>
      <c r="H329" s="59"/>
      <c r="I329" s="57" t="e">
        <f>Voto!#REF!</f>
        <v>#REF!</v>
      </c>
      <c r="J329" s="4" t="s">
        <v>490</v>
      </c>
      <c r="L329" s="4" t="str">
        <f t="shared" si="4"/>
        <v/>
      </c>
    </row>
    <row r="330" spans="1:12" s="4" customFormat="1" ht="55.2" x14ac:dyDescent="0.3">
      <c r="A330" s="20" t="s">
        <v>261</v>
      </c>
      <c r="B330" s="6"/>
      <c r="D330" s="66" t="s">
        <v>260</v>
      </c>
      <c r="E330" s="146" t="s">
        <v>261</v>
      </c>
      <c r="F330" s="146"/>
      <c r="G330" s="56" t="e">
        <f>IF(Voto!#REF!=1,"De acuerdo",IF(Voto!#REF!=2,"En desacuerdo",IF(Voto!#REF!=3,"Abstención","")))</f>
        <v>#REF!</v>
      </c>
      <c r="H330" s="59"/>
      <c r="I330" s="57" t="e">
        <f>Voto!#REF!</f>
        <v>#REF!</v>
      </c>
      <c r="J330" s="4" t="s">
        <v>490</v>
      </c>
      <c r="L330" s="4" t="str">
        <f t="shared" si="4"/>
        <v/>
      </c>
    </row>
    <row r="331" spans="1:12" s="4" customFormat="1" ht="16.05" customHeight="1" x14ac:dyDescent="0.3">
      <c r="A331" s="7"/>
      <c r="B331" s="25"/>
      <c r="D331" s="65" t="s">
        <v>475</v>
      </c>
      <c r="E331" s="64"/>
      <c r="F331" s="64"/>
      <c r="G331" s="64" t="e">
        <f>IF(Voto!#REF!=1,"De acuerdo",IF(Voto!#REF!=2,"En desacuerdo",IF(Voto!#REF!=3,"Abstención","")))</f>
        <v>#REF!</v>
      </c>
      <c r="H331" s="64"/>
      <c r="I331" s="60" t="e">
        <f>Voto!#REF!</f>
        <v>#REF!</v>
      </c>
      <c r="J331" s="46" t="s">
        <v>490</v>
      </c>
      <c r="L331" s="4" t="str">
        <f t="shared" si="4"/>
        <v/>
      </c>
    </row>
    <row r="332" spans="1:12" s="4" customFormat="1" ht="27.6" x14ac:dyDescent="0.3">
      <c r="A332" s="21" t="s">
        <v>389</v>
      </c>
      <c r="B332" s="22"/>
      <c r="D332" s="55" t="s">
        <v>388</v>
      </c>
      <c r="E332" s="145" t="s">
        <v>389</v>
      </c>
      <c r="F332" s="145"/>
      <c r="G332" s="56" t="e">
        <f>IF(Voto!#REF!=1,"De acuerdo",IF(Voto!#REF!=2,"En desacuerdo",IF(Voto!#REF!=3,"Abstención","")))</f>
        <v>#REF!</v>
      </c>
      <c r="H332" s="59"/>
      <c r="I332" s="57" t="e">
        <f>Voto!#REF!</f>
        <v>#REF!</v>
      </c>
      <c r="J332" s="4" t="s">
        <v>490</v>
      </c>
      <c r="L332" s="4" t="str">
        <f t="shared" si="4"/>
        <v/>
      </c>
    </row>
    <row r="333" spans="1:12" s="4" customFormat="1" ht="16.05" customHeight="1" x14ac:dyDescent="0.3">
      <c r="A333" s="7"/>
      <c r="B333" s="25"/>
      <c r="D333" s="65" t="s">
        <v>470</v>
      </c>
      <c r="E333" s="64"/>
      <c r="F333" s="64"/>
      <c r="G333" s="64" t="e">
        <f>IF(Voto!#REF!=1,"De acuerdo",IF(Voto!#REF!=2,"En desacuerdo",IF(Voto!#REF!=3,"Abstención","")))</f>
        <v>#REF!</v>
      </c>
      <c r="H333" s="64"/>
      <c r="I333" s="60" t="e">
        <f>Voto!#REF!</f>
        <v>#REF!</v>
      </c>
      <c r="J333" s="46" t="s">
        <v>490</v>
      </c>
      <c r="L333" s="4" t="str">
        <f t="shared" si="4"/>
        <v/>
      </c>
    </row>
    <row r="334" spans="1:12" s="4" customFormat="1" ht="20.100000000000001" customHeight="1" x14ac:dyDescent="0.3">
      <c r="A334" s="21" t="s">
        <v>103</v>
      </c>
      <c r="B334" s="22"/>
      <c r="D334" s="55" t="s">
        <v>102</v>
      </c>
      <c r="E334" s="145" t="s">
        <v>103</v>
      </c>
      <c r="F334" s="145"/>
      <c r="G334" s="56" t="e">
        <f>IF(Voto!#REF!=1,"De acuerdo",IF(Voto!#REF!=2,"En desacuerdo",IF(Voto!#REF!=3,"Abstención","")))</f>
        <v>#REF!</v>
      </c>
      <c r="H334" s="59"/>
      <c r="I334" s="57" t="e">
        <f>Voto!#REF!</f>
        <v>#REF!</v>
      </c>
      <c r="J334" s="4" t="s">
        <v>490</v>
      </c>
      <c r="L334" s="4" t="str">
        <f t="shared" si="4"/>
        <v/>
      </c>
    </row>
    <row r="335" spans="1:12" s="4" customFormat="1" ht="27.6" x14ac:dyDescent="0.3">
      <c r="A335" s="20" t="s">
        <v>265</v>
      </c>
      <c r="B335" s="6"/>
      <c r="D335" s="15" t="s">
        <v>264</v>
      </c>
      <c r="E335" s="146" t="s">
        <v>265</v>
      </c>
      <c r="F335" s="146"/>
      <c r="G335" s="56" t="e">
        <f>IF(Voto!#REF!=1,"De acuerdo",IF(Voto!#REF!=2,"En desacuerdo",IF(Voto!#REF!=3,"Abstención","")))</f>
        <v>#REF!</v>
      </c>
      <c r="H335" s="59"/>
      <c r="I335" s="57" t="e">
        <f>Voto!#REF!</f>
        <v>#REF!</v>
      </c>
      <c r="J335" s="4" t="s">
        <v>490</v>
      </c>
      <c r="L335" s="4" t="str">
        <f t="shared" si="4"/>
        <v/>
      </c>
    </row>
  </sheetData>
  <mergeCells count="276">
    <mergeCell ref="E309:F309"/>
    <mergeCell ref="E310:F310"/>
    <mergeCell ref="E312:F312"/>
    <mergeCell ref="E314:F314"/>
    <mergeCell ref="E316:F316"/>
    <mergeCell ref="E318:F318"/>
    <mergeCell ref="E302:F302"/>
    <mergeCell ref="E304:F304"/>
    <mergeCell ref="E305:F305"/>
    <mergeCell ref="E306:F306"/>
    <mergeCell ref="E307:F307"/>
    <mergeCell ref="E308:F308"/>
    <mergeCell ref="E330:F330"/>
    <mergeCell ref="E332:F332"/>
    <mergeCell ref="E334:F334"/>
    <mergeCell ref="E335:F335"/>
    <mergeCell ref="E319:F319"/>
    <mergeCell ref="E320:F320"/>
    <mergeCell ref="E321:F321"/>
    <mergeCell ref="E322:F322"/>
    <mergeCell ref="E324:F324"/>
    <mergeCell ref="E325:F325"/>
    <mergeCell ref="E327:F327"/>
    <mergeCell ref="E329:F329"/>
    <mergeCell ref="E299:F299"/>
    <mergeCell ref="E300:F300"/>
    <mergeCell ref="E301:F301"/>
    <mergeCell ref="E290:F290"/>
    <mergeCell ref="E291:F291"/>
    <mergeCell ref="E292:F292"/>
    <mergeCell ref="E293:F293"/>
    <mergeCell ref="E294:F294"/>
    <mergeCell ref="E295:F295"/>
    <mergeCell ref="E296:F296"/>
    <mergeCell ref="E297:F297"/>
    <mergeCell ref="E298:F298"/>
    <mergeCell ref="E284:F284"/>
    <mergeCell ref="E285:F285"/>
    <mergeCell ref="E286:F286"/>
    <mergeCell ref="E287:F287"/>
    <mergeCell ref="E288:F288"/>
    <mergeCell ref="E289:F289"/>
    <mergeCell ref="E278:F278"/>
    <mergeCell ref="E279:F279"/>
    <mergeCell ref="E280:F280"/>
    <mergeCell ref="E281:F281"/>
    <mergeCell ref="E282:F282"/>
    <mergeCell ref="E283:F283"/>
    <mergeCell ref="E272:F272"/>
    <mergeCell ref="E273:F273"/>
    <mergeCell ref="E274:F274"/>
    <mergeCell ref="E275:F275"/>
    <mergeCell ref="E276:F276"/>
    <mergeCell ref="E277:F277"/>
    <mergeCell ref="E266:F266"/>
    <mergeCell ref="E267:F267"/>
    <mergeCell ref="E268:F268"/>
    <mergeCell ref="E269:F269"/>
    <mergeCell ref="E270:F270"/>
    <mergeCell ref="E271:F271"/>
    <mergeCell ref="E260:F260"/>
    <mergeCell ref="E261:F261"/>
    <mergeCell ref="E262:F262"/>
    <mergeCell ref="E263:F263"/>
    <mergeCell ref="E264:F264"/>
    <mergeCell ref="E265:F265"/>
    <mergeCell ref="E254:F254"/>
    <mergeCell ref="E255:F255"/>
    <mergeCell ref="E256:F256"/>
    <mergeCell ref="E257:F257"/>
    <mergeCell ref="E258:F258"/>
    <mergeCell ref="E259:F259"/>
    <mergeCell ref="E245:F245"/>
    <mergeCell ref="E246:F246"/>
    <mergeCell ref="E247:F247"/>
    <mergeCell ref="E249:F249"/>
    <mergeCell ref="E250:F250"/>
    <mergeCell ref="E252:F252"/>
    <mergeCell ref="E237:F237"/>
    <mergeCell ref="E239:F239"/>
    <mergeCell ref="E240:F240"/>
    <mergeCell ref="E241:F241"/>
    <mergeCell ref="E242:F242"/>
    <mergeCell ref="E243:F243"/>
    <mergeCell ref="E235:F235"/>
    <mergeCell ref="D229:F229"/>
    <mergeCell ref="D230:F230"/>
    <mergeCell ref="D231:F231"/>
    <mergeCell ref="D232:F232"/>
    <mergeCell ref="D228:F228"/>
    <mergeCell ref="E214:F214"/>
    <mergeCell ref="D218:F218"/>
    <mergeCell ref="D219:F219"/>
    <mergeCell ref="D220:F220"/>
    <mergeCell ref="D221:F221"/>
    <mergeCell ref="D233:F233"/>
    <mergeCell ref="D222:F222"/>
    <mergeCell ref="D223:F223"/>
    <mergeCell ref="D224:F224"/>
    <mergeCell ref="D225:F225"/>
    <mergeCell ref="D226:F226"/>
    <mergeCell ref="D227:F227"/>
    <mergeCell ref="E208:F208"/>
    <mergeCell ref="E209:F209"/>
    <mergeCell ref="E210:F210"/>
    <mergeCell ref="E211:F211"/>
    <mergeCell ref="E212:F212"/>
    <mergeCell ref="E213:F213"/>
    <mergeCell ref="E202:F202"/>
    <mergeCell ref="E203:F203"/>
    <mergeCell ref="E204:F204"/>
    <mergeCell ref="E205:F205"/>
    <mergeCell ref="E206:F206"/>
    <mergeCell ref="E207:F207"/>
    <mergeCell ref="E196:F196"/>
    <mergeCell ref="E197:F197"/>
    <mergeCell ref="E198:F198"/>
    <mergeCell ref="E199:F199"/>
    <mergeCell ref="E200:F200"/>
    <mergeCell ref="E201:F201"/>
    <mergeCell ref="E189:F189"/>
    <mergeCell ref="E191:F191"/>
    <mergeCell ref="E192:F192"/>
    <mergeCell ref="E193:F193"/>
    <mergeCell ref="E194:F194"/>
    <mergeCell ref="E195:F195"/>
    <mergeCell ref="E182:F182"/>
    <mergeCell ref="E183:F183"/>
    <mergeCell ref="E184:F184"/>
    <mergeCell ref="E185:F185"/>
    <mergeCell ref="E186:F186"/>
    <mergeCell ref="E188:F188"/>
    <mergeCell ref="E175:F175"/>
    <mergeCell ref="E176:F176"/>
    <mergeCell ref="E177:F177"/>
    <mergeCell ref="E178:F178"/>
    <mergeCell ref="E180:F180"/>
    <mergeCell ref="E181:F181"/>
    <mergeCell ref="E167:F167"/>
    <mergeCell ref="E168:F168"/>
    <mergeCell ref="E169:F169"/>
    <mergeCell ref="E171:F171"/>
    <mergeCell ref="E172:F172"/>
    <mergeCell ref="E174:F174"/>
    <mergeCell ref="E161:F161"/>
    <mergeCell ref="E162:F162"/>
    <mergeCell ref="E163:F163"/>
    <mergeCell ref="E164:F164"/>
    <mergeCell ref="E165:F165"/>
    <mergeCell ref="E166:F166"/>
    <mergeCell ref="E154:F154"/>
    <mergeCell ref="E156:F156"/>
    <mergeCell ref="E157:F157"/>
    <mergeCell ref="E158:F158"/>
    <mergeCell ref="E159:F159"/>
    <mergeCell ref="E160:F160"/>
    <mergeCell ref="E145:F145"/>
    <mergeCell ref="E147:F147"/>
    <mergeCell ref="E148:F148"/>
    <mergeCell ref="E149:F149"/>
    <mergeCell ref="E150:F150"/>
    <mergeCell ref="E152:F152"/>
    <mergeCell ref="E139:F139"/>
    <mergeCell ref="E140:F140"/>
    <mergeCell ref="E141:F141"/>
    <mergeCell ref="E142:F142"/>
    <mergeCell ref="E143:F143"/>
    <mergeCell ref="E144:F144"/>
    <mergeCell ref="E131:F131"/>
    <mergeCell ref="E133:F133"/>
    <mergeCell ref="E135:F135"/>
    <mergeCell ref="E136:F136"/>
    <mergeCell ref="E137:F137"/>
    <mergeCell ref="E138:F138"/>
    <mergeCell ref="E122:F122"/>
    <mergeCell ref="E123:F123"/>
    <mergeCell ref="E125:F125"/>
    <mergeCell ref="E127:F127"/>
    <mergeCell ref="E129:F129"/>
    <mergeCell ref="E130:F130"/>
    <mergeCell ref="E115:F115"/>
    <mergeCell ref="E116:F116"/>
    <mergeCell ref="E117:F117"/>
    <mergeCell ref="E119:F119"/>
    <mergeCell ref="E120:F120"/>
    <mergeCell ref="E121:F121"/>
    <mergeCell ref="E108:F108"/>
    <mergeCell ref="E110:F110"/>
    <mergeCell ref="E111:F111"/>
    <mergeCell ref="E112:F112"/>
    <mergeCell ref="E113:F113"/>
    <mergeCell ref="E114:F114"/>
    <mergeCell ref="E102:F102"/>
    <mergeCell ref="E103:F103"/>
    <mergeCell ref="E104:F104"/>
    <mergeCell ref="E105:F105"/>
    <mergeCell ref="E106:F106"/>
    <mergeCell ref="E107:F107"/>
    <mergeCell ref="E96:F96"/>
    <mergeCell ref="E97:F97"/>
    <mergeCell ref="E98:F98"/>
    <mergeCell ref="E99:F99"/>
    <mergeCell ref="E100:F100"/>
    <mergeCell ref="E101:F101"/>
    <mergeCell ref="E90:F90"/>
    <mergeCell ref="E91:F91"/>
    <mergeCell ref="E92:F92"/>
    <mergeCell ref="E93:F93"/>
    <mergeCell ref="E94:F94"/>
    <mergeCell ref="E95:F95"/>
    <mergeCell ref="E84:F84"/>
    <mergeCell ref="E85:F85"/>
    <mergeCell ref="E86:F86"/>
    <mergeCell ref="E87:F87"/>
    <mergeCell ref="E88:F88"/>
    <mergeCell ref="E89:F89"/>
    <mergeCell ref="E75:F75"/>
    <mergeCell ref="E77:F77"/>
    <mergeCell ref="E79:F79"/>
    <mergeCell ref="E80:F80"/>
    <mergeCell ref="E81:F81"/>
    <mergeCell ref="E83:F83"/>
    <mergeCell ref="E67:F67"/>
    <mergeCell ref="E68:F68"/>
    <mergeCell ref="E70:F70"/>
    <mergeCell ref="E72:F72"/>
    <mergeCell ref="E73:F73"/>
    <mergeCell ref="E74:F74"/>
    <mergeCell ref="E60:F60"/>
    <mergeCell ref="E62:F62"/>
    <mergeCell ref="E63:F63"/>
    <mergeCell ref="E64:F64"/>
    <mergeCell ref="E65:F65"/>
    <mergeCell ref="E66:F66"/>
    <mergeCell ref="E54:F54"/>
    <mergeCell ref="E55:F55"/>
    <mergeCell ref="E56:F56"/>
    <mergeCell ref="E57:F57"/>
    <mergeCell ref="E58:F58"/>
    <mergeCell ref="E59:F59"/>
    <mergeCell ref="E48:F48"/>
    <mergeCell ref="E49:F49"/>
    <mergeCell ref="E50:F50"/>
    <mergeCell ref="E51:F51"/>
    <mergeCell ref="E52:F52"/>
    <mergeCell ref="E53:F53"/>
    <mergeCell ref="D40:J40"/>
    <mergeCell ref="D41:J41"/>
    <mergeCell ref="D42:J42"/>
    <mergeCell ref="D43:J43"/>
    <mergeCell ref="D44:J44"/>
    <mergeCell ref="D45:J45"/>
    <mergeCell ref="D34:J34"/>
    <mergeCell ref="D35:J35"/>
    <mergeCell ref="D36:J36"/>
    <mergeCell ref="D37:J37"/>
    <mergeCell ref="D38:J38"/>
    <mergeCell ref="D39:J39"/>
    <mergeCell ref="D31:J31"/>
    <mergeCell ref="D32:J32"/>
    <mergeCell ref="D33:J33"/>
    <mergeCell ref="E19:F19"/>
    <mergeCell ref="D23:J23"/>
    <mergeCell ref="D24:J24"/>
    <mergeCell ref="D25:J25"/>
    <mergeCell ref="D26:J26"/>
    <mergeCell ref="D27:J27"/>
    <mergeCell ref="I3:I4"/>
    <mergeCell ref="D4:H4"/>
    <mergeCell ref="G5:I5"/>
    <mergeCell ref="E9:I9"/>
    <mergeCell ref="E11:I11"/>
    <mergeCell ref="F13:I13"/>
    <mergeCell ref="D28:J28"/>
    <mergeCell ref="D29:J29"/>
    <mergeCell ref="D30:J30"/>
  </mergeCells>
  <conditionalFormatting sqref="I48:I60">
    <cfRule type="expression" dxfId="58" priority="2">
      <formula>K48=2</formula>
    </cfRule>
  </conditionalFormatting>
  <conditionalFormatting sqref="I62:I68">
    <cfRule type="expression" dxfId="57" priority="40">
      <formula>K62=2</formula>
    </cfRule>
  </conditionalFormatting>
  <conditionalFormatting sqref="I70">
    <cfRule type="expression" dxfId="56" priority="39">
      <formula>K70=2</formula>
    </cfRule>
  </conditionalFormatting>
  <conditionalFormatting sqref="I72:I75">
    <cfRule type="expression" dxfId="55" priority="38">
      <formula>K72=2</formula>
    </cfRule>
  </conditionalFormatting>
  <conditionalFormatting sqref="I77">
    <cfRule type="expression" dxfId="54" priority="37">
      <formula>K77=2</formula>
    </cfRule>
  </conditionalFormatting>
  <conditionalFormatting sqref="I79:I81">
    <cfRule type="expression" dxfId="53" priority="36">
      <formula>K79=2</formula>
    </cfRule>
  </conditionalFormatting>
  <conditionalFormatting sqref="I83:I108">
    <cfRule type="expression" dxfId="52" priority="35">
      <formula>K83=2</formula>
    </cfRule>
  </conditionalFormatting>
  <conditionalFormatting sqref="I110:I117">
    <cfRule type="expression" dxfId="51" priority="34">
      <formula>K110=2</formula>
    </cfRule>
  </conditionalFormatting>
  <conditionalFormatting sqref="I119:I123">
    <cfRule type="expression" dxfId="50" priority="33">
      <formula>K119=2</formula>
    </cfRule>
  </conditionalFormatting>
  <conditionalFormatting sqref="I125">
    <cfRule type="expression" dxfId="49" priority="32">
      <formula>K125=2</formula>
    </cfRule>
  </conditionalFormatting>
  <conditionalFormatting sqref="I127">
    <cfRule type="expression" dxfId="48" priority="31">
      <formula>K127=2</formula>
    </cfRule>
  </conditionalFormatting>
  <conditionalFormatting sqref="I129:I131">
    <cfRule type="expression" dxfId="47" priority="30">
      <formula>K129=2</formula>
    </cfRule>
  </conditionalFormatting>
  <conditionalFormatting sqref="I133">
    <cfRule type="expression" dxfId="46" priority="29">
      <formula>K133=2</formula>
    </cfRule>
  </conditionalFormatting>
  <conditionalFormatting sqref="I135:I145">
    <cfRule type="expression" dxfId="45" priority="28">
      <formula>K135=2</formula>
    </cfRule>
  </conditionalFormatting>
  <conditionalFormatting sqref="I147:I150">
    <cfRule type="expression" dxfId="44" priority="27">
      <formula>K147=2</formula>
    </cfRule>
  </conditionalFormatting>
  <conditionalFormatting sqref="I152">
    <cfRule type="expression" dxfId="43" priority="26">
      <formula>K152=2</formula>
    </cfRule>
  </conditionalFormatting>
  <conditionalFormatting sqref="I154">
    <cfRule type="expression" dxfId="42" priority="25">
      <formula>K154=2</formula>
    </cfRule>
  </conditionalFormatting>
  <conditionalFormatting sqref="I156:I169">
    <cfRule type="expression" dxfId="41" priority="24">
      <formula>K156=2</formula>
    </cfRule>
  </conditionalFormatting>
  <conditionalFormatting sqref="I171:I172">
    <cfRule type="expression" dxfId="40" priority="1">
      <formula>K171=2</formula>
    </cfRule>
  </conditionalFormatting>
  <conditionalFormatting sqref="I174:I178">
    <cfRule type="expression" dxfId="39" priority="22">
      <formula>K174=2</formula>
    </cfRule>
  </conditionalFormatting>
  <conditionalFormatting sqref="I180:I186">
    <cfRule type="expression" dxfId="38" priority="21">
      <formula>K180=2</formula>
    </cfRule>
  </conditionalFormatting>
  <conditionalFormatting sqref="I188:I189">
    <cfRule type="expression" dxfId="37" priority="20">
      <formula>K188=2</formula>
    </cfRule>
  </conditionalFormatting>
  <conditionalFormatting sqref="I191:I214">
    <cfRule type="expression" dxfId="36" priority="19">
      <formula>K191=2</formula>
    </cfRule>
  </conditionalFormatting>
  <conditionalFormatting sqref="I237">
    <cfRule type="expression" dxfId="35" priority="18">
      <formula>K237=2</formula>
    </cfRule>
  </conditionalFormatting>
  <conditionalFormatting sqref="I239:I243">
    <cfRule type="expression" dxfId="34" priority="17">
      <formula>K239=2</formula>
    </cfRule>
  </conditionalFormatting>
  <conditionalFormatting sqref="I245:I247">
    <cfRule type="expression" dxfId="33" priority="16">
      <formula>K245=2</formula>
    </cfRule>
  </conditionalFormatting>
  <conditionalFormatting sqref="I249:I250">
    <cfRule type="expression" dxfId="32" priority="15">
      <formula>K249=2</formula>
    </cfRule>
  </conditionalFormatting>
  <conditionalFormatting sqref="I252">
    <cfRule type="expression" dxfId="31" priority="14">
      <formula>K252=2</formula>
    </cfRule>
  </conditionalFormatting>
  <conditionalFormatting sqref="I254:I302">
    <cfRule type="expression" dxfId="30" priority="13">
      <formula>K254=2</formula>
    </cfRule>
  </conditionalFormatting>
  <conditionalFormatting sqref="I304:I310">
    <cfRule type="expression" dxfId="29" priority="12">
      <formula>K304=2</formula>
    </cfRule>
  </conditionalFormatting>
  <conditionalFormatting sqref="I312">
    <cfRule type="expression" dxfId="28" priority="11">
      <formula>K312=2</formula>
    </cfRule>
  </conditionalFormatting>
  <conditionalFormatting sqref="I314">
    <cfRule type="expression" dxfId="27" priority="10">
      <formula>K314=2</formula>
    </cfRule>
  </conditionalFormatting>
  <conditionalFormatting sqref="I316">
    <cfRule type="expression" dxfId="26" priority="9">
      <formula>K316=2</formula>
    </cfRule>
  </conditionalFormatting>
  <conditionalFormatting sqref="I318:I322">
    <cfRule type="expression" dxfId="25" priority="8">
      <formula>K318=2</formula>
    </cfRule>
  </conditionalFormatting>
  <conditionalFormatting sqref="I324:I325">
    <cfRule type="expression" dxfId="24" priority="7">
      <formula>K324=2</formula>
    </cfRule>
  </conditionalFormatting>
  <conditionalFormatting sqref="I327">
    <cfRule type="expression" dxfId="23" priority="6">
      <formula>K327=2</formula>
    </cfRule>
  </conditionalFormatting>
  <conditionalFormatting sqref="I329:I330">
    <cfRule type="expression" dxfId="22" priority="5">
      <formula>K329=2</formula>
    </cfRule>
  </conditionalFormatting>
  <conditionalFormatting sqref="I332">
    <cfRule type="expression" dxfId="21" priority="3">
      <formula>K332=2</formula>
    </cfRule>
  </conditionalFormatting>
  <conditionalFormatting sqref="I334:I335">
    <cfRule type="expression" dxfId="20" priority="4">
      <formula>K334=2</formula>
    </cfRule>
  </conditionalFormatting>
  <dataValidations count="2">
    <dataValidation allowBlank="1" showInputMessage="1" showErrorMessage="1" promptTitle="Correo electrónico" prompt="Por favor digite el correo electrónico de su organización. No el de uso personal." sqref="F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xr:uid="{00000000-0002-0000-0000-000000000000}"/>
    <dataValidation type="textLength" operator="lessThan" allowBlank="1" showErrorMessage="1" promptTitle="Justificación" prompt="Si su voto es &quot;En desacuerdo&quot;, por favor explique las razones su votación._x000a_Maximo 250 caracteres" sqref="I1:I1048576" xr:uid="{00000000-0002-0000-0000-000001000000}">
      <formula1>250</formula1>
    </dataValidation>
  </dataValidations>
  <hyperlinks>
    <hyperlink ref="I15" location="ANULACIÓN" display="ANULACIÓN" xr:uid="{00000000-0004-0000-0000-000000000000}"/>
    <hyperlink ref="D23" location="AN_GENERALIDADES." display="01-GENERALIDADES. TERMINOLOGIA. NORMALIZACION. DOCUMENTACION" xr:uid="{00000000-0004-0000-0000-000001000000}"/>
    <hyperlink ref="D24" location="AN_METROLOGÍA" display="17-METROLOGÍA Y MEDICIONES" xr:uid="{00000000-0004-0000-0000-000002000000}"/>
    <hyperlink ref="D25" location="AN_SISTEMAS" display="21-SISTEMAS Y COMPONENTES MECÁNICOS DE USO GENERAL" xr:uid="{00000000-0004-0000-0000-000003000000}"/>
    <hyperlink ref="D26" location="AN_FLUÍDOS" display="23-FLUÍDOS Y COMPONENTES PARA USO GENERAL" xr:uid="{00000000-0004-0000-0000-000004000000}"/>
    <hyperlink ref="D27" location="AN_INGENIERÍA_INDUSTRIAL" display="25-INGENIERÍA INDUSTRIAL" xr:uid="{00000000-0004-0000-0000-000005000000}"/>
    <hyperlink ref="D28" location="AN_INGENIERÍA" display="27-INGENIERÍA DE LA ENERGÍA Y TRANSFERENCIA DE CALOR" xr:uid="{00000000-0004-0000-0000-000006000000}"/>
    <hyperlink ref="D29" location="AN_INGENIERÍA_ELÉCTRICA" display="29-INGENIERÍA ELÉCTRICA" xr:uid="{00000000-0004-0000-0000-000007000000}"/>
    <hyperlink ref="D30" location="AN_TELECOMUNICACIONES" display="33-TELECOMUNICACIONES" xr:uid="{00000000-0004-0000-0000-000008000000}"/>
    <hyperlink ref="D31" location="AN_TECNOLOGÍA_DE_LA_INFORMACIÓN" display="35-TECNOLOGÍA DE LA INFORMACIÓN. EQUIPOS DE OFICINA" xr:uid="{00000000-0004-0000-0000-000009000000}"/>
    <hyperlink ref="D32" location="AN_TECNOLOGÍA_DE_LA_IMAGEN" display="37-TECNOLOGÍA DE LA IMAGEN" xr:uid="{00000000-0004-0000-0000-00000A000000}"/>
    <hyperlink ref="D33" location="AN_EQUIPO_PARA_EL_MANEJO_DE_MATERIALES" display="53-EQUIPO PARA EL MANEJO DE MATERIALES" xr:uid="{00000000-0004-0000-0000-00000B000000}"/>
    <hyperlink ref="D34" location="AN_EMPAQUE_Y_DISTRIBUCIÓN_DE_BIENES" display="55-EMPAQUE Y DISTRIBUCIÓN DE BIENES" xr:uid="{00000000-0004-0000-0000-00000C000000}"/>
    <hyperlink ref="D35" location="AN_AGRICULTURA" display="65-AGRICULTURA" xr:uid="{00000000-0004-0000-0000-00000D000000}"/>
    <hyperlink ref="D36" location="AN_TECNOLOGÍA_DE_ALIMENTOS" display="67-TECNOLOGÍA DE ALIMENTOS" xr:uid="{00000000-0004-0000-0000-00000E000000}"/>
    <hyperlink ref="D37" location="AN1_TECNOLOGÍA_QUÍMICA" display="71-TECNOLOGÍA QUÍMICA" xr:uid="{00000000-0004-0000-0000-00000F000000}"/>
    <hyperlink ref="D38" location="AN_MINERÍA_Y_MINERALES" display="73-MINERÍA Y MINERALES" xr:uid="{00000000-0004-0000-0000-000010000000}"/>
    <hyperlink ref="D39" location="AN_PETRÓLEO_Y_TECNOLOGÍAS_RELACIONADAS" display="75-PETRÓLEO Y TECNOLOGÍAS RELACIONADAS" xr:uid="{00000000-0004-0000-0000-000011000000}"/>
    <hyperlink ref="D40" location="AN_METALURGIA" display="77-METALURGIA" xr:uid="{00000000-0004-0000-0000-000012000000}"/>
    <hyperlink ref="D41" location="AN_TECNOLOGÍA_DE_LA_MADERA" display="79-TECNOLOGÍA DE LA MADERA" xr:uid="{00000000-0004-0000-0000-000013000000}"/>
    <hyperlink ref="D42" location="AN_INDUSTRIAS_DEL_CAUCHO_Y_DEL_PLÁSTICO" display="83-INDUSTRIAS DEL CAUCHO Y DEL PLÁSTICO" xr:uid="{00000000-0004-0000-0000-000014000000}"/>
    <hyperlink ref="D43" location="AN_INDUSTRIAS_DE_PINTURA_Y_COLOR" display="87-INDUSTRIAS DE PINTURA Y COLOR" xr:uid="{00000000-0004-0000-0000-000015000000}"/>
    <hyperlink ref="D44" location="AN_MATERIALES_DE_LA_CONSTRUCCIÓN_Y_EDIFICACIONES" display="91-MATERIALES DE LA CONSTRUCCIÓN Y EDIFICACIONES" xr:uid="{00000000-0004-0000-0000-000016000000}"/>
    <hyperlink ref="D45" location="AN_EQUIPO_DOMÉSTICO_Y_COMERCIAL._ENTRETENIMIENTO._DEPORTES" display="97-EQUIPO DOMÉSTICO Y COMERCIAL. ENTRETENIMIENTO. DEPORTES" xr:uid="{00000000-0004-0000-0000-000017000000}"/>
    <hyperlink ref="I16" location="REAPROBACIÓN" display="REAPROBACIÓN" xr:uid="{00000000-0004-0000-0000-000018000000}"/>
    <hyperlink ref="D218" location="RA_TECNOLOGÍA_DEL_CUIDADO_DE_LA_SALUD" display="11-TECNOLOGÍA DEL CUIDADO DE LA SALUD" xr:uid="{00000000-0004-0000-0000-000019000000}"/>
    <hyperlink ref="D219" location="RA_METROLOGÍA_Y_MEDICIONES" display="17-METROLOGÍA Y MEDICIONES" xr:uid="{00000000-0004-0000-0000-00001A000000}"/>
    <hyperlink ref="D220" location="RA_FLUÍDOS_Y_COMPONENTES_PARA_USO_GENERAL" display="23-FLUÍDOS Y COMPONENTES PARA USO GENERAL" xr:uid="{00000000-0004-0000-0000-00001B000000}"/>
    <hyperlink ref="D221" location="RA_INGENIERÍA_INDUSTRIAL" display="25-INGENIERÍA INDUSTRIAL" xr:uid="{00000000-0004-0000-0000-00001C000000}"/>
    <hyperlink ref="D222" location="RA_INGENIERÍA_DE_LA_ENERGÍA_Y_TRANSFERENCIA_DE_CALOR" display="27-INGENIERÍA DE LA ENERGÍA Y TRANSFERENCIA DE CALOR" xr:uid="{00000000-0004-0000-0000-00001D000000}"/>
    <hyperlink ref="D223" location="RA_INGENIERÍA_ELÉCTRICA" display="29-INGENIERÍA ELÉCTRICA" xr:uid="{00000000-0004-0000-0000-00001E000000}"/>
    <hyperlink ref="D224" location="RA_TELECOMUNICACIONES" display="33-TELECOMUNICACIONES" xr:uid="{00000000-0004-0000-0000-00001F000000}"/>
    <hyperlink ref="D225" location="RA_EMPAQUE_Y_DISTRIBUCIÓN_DE_BIENES" display="55-EMPAQUE Y DISTRIBUCIÓN DE BIENES" xr:uid="{00000000-0004-0000-0000-000020000000}"/>
    <hyperlink ref="D226" location="RA_TECNOLOGÍA_DE_ALIMENTOS" display="67-TECNOLOGÍA DE ALIMENTOS" xr:uid="{00000000-0004-0000-0000-000021000000}"/>
    <hyperlink ref="D227" location="RA_MINERÍA_Y_MINERALES" display="73-MINERÍA Y MINERALES" xr:uid="{00000000-0004-0000-0000-000022000000}"/>
    <hyperlink ref="D228" location="RA_METALURGIA" display="77-METALURGIA" xr:uid="{00000000-0004-0000-0000-000023000000}"/>
    <hyperlink ref="D229" location="RA_TECNOLOGÍA_DEL_PAPEL" display="85-TECNOLOGÍA DEL PAPEL" xr:uid="{00000000-0004-0000-0000-000024000000}"/>
    <hyperlink ref="D230" location="RA_INDUSTRIAS_DE_PINTURA_Y_COLOR" display="87-INDUSTRIAS DE PINTURA Y COLOR" xr:uid="{00000000-0004-0000-0000-000025000000}"/>
    <hyperlink ref="D231" location="RA_MATERIALES_DE_LA_CONSTRUCCIÓN_Y_EDIFICACIONES" display="91-MATERIALES DE LA CONSTRUCCIÓN Y EDIFICACIONES" xr:uid="{00000000-0004-0000-0000-000026000000}"/>
    <hyperlink ref="D232" location="RA_INGENIERÍA_CIVIL" display="93-INGENIERÍA CIVIL" xr:uid="{00000000-0004-0000-0000-000027000000}"/>
    <hyperlink ref="D233" location="RA_EQUIPO_DOMÉSTICO_Y_COMERCIAL._ENTRETENIMIENTO._DEPORTES" display="97-EQUIPO DOMÉSTICO Y COMERCIAL. ENTRETENIMIENTO. DEPORTES" xr:uid="{00000000-0004-0000-0000-00002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autoPageBreaks="0" fitToPage="1"/>
  </sheetPr>
  <dimension ref="B1:O40"/>
  <sheetViews>
    <sheetView showGridLines="0" showRowColHeaders="0" tabSelected="1" zoomScale="110" zoomScaleNormal="110" workbookViewId="0">
      <selection activeCell="E22" sqref="E22:E24"/>
    </sheetView>
  </sheetViews>
  <sheetFormatPr baseColWidth="10" defaultColWidth="11.44140625" defaultRowHeight="13.8" x14ac:dyDescent="0.25"/>
  <cols>
    <col min="1" max="1" width="2.77734375" style="2" customWidth="1"/>
    <col min="2" max="7" width="11.44140625" style="2"/>
    <col min="8" max="8" width="4.77734375" style="2" customWidth="1"/>
    <col min="9" max="16384" width="11.44140625" style="2"/>
  </cols>
  <sheetData>
    <row r="1" spans="2:15" x14ac:dyDescent="0.25">
      <c r="B1" s="149"/>
      <c r="C1" s="149"/>
      <c r="D1" s="149"/>
      <c r="E1" s="149"/>
      <c r="F1" s="149"/>
      <c r="G1" s="149"/>
      <c r="I1" s="149"/>
      <c r="J1" s="149"/>
      <c r="K1" s="149"/>
      <c r="L1" s="149"/>
      <c r="M1" s="149"/>
      <c r="N1" s="149"/>
    </row>
    <row r="10" spans="2:15" x14ac:dyDescent="0.25">
      <c r="I10" s="155" t="s">
        <v>523</v>
      </c>
      <c r="J10" s="149"/>
      <c r="K10" s="149"/>
      <c r="L10" s="149"/>
      <c r="M10" s="149"/>
      <c r="N10" s="149"/>
    </row>
    <row r="11" spans="2:15" x14ac:dyDescent="0.25">
      <c r="I11" s="149"/>
      <c r="J11" s="149"/>
      <c r="K11" s="149"/>
      <c r="L11" s="149"/>
      <c r="M11" s="149"/>
      <c r="N11" s="149"/>
    </row>
    <row r="12" spans="2:15" ht="30" customHeight="1" x14ac:dyDescent="0.25">
      <c r="B12" s="134" t="s">
        <v>501</v>
      </c>
      <c r="C12" s="134"/>
      <c r="D12" s="134"/>
      <c r="E12" s="134"/>
      <c r="F12" s="134"/>
      <c r="G12" s="134"/>
      <c r="I12" s="150" t="s">
        <v>521</v>
      </c>
      <c r="J12" s="151"/>
      <c r="K12" s="151"/>
      <c r="L12" s="151"/>
      <c r="M12" s="151"/>
      <c r="N12" s="151"/>
    </row>
    <row r="13" spans="2:15" ht="30" customHeight="1" x14ac:dyDescent="0.25">
      <c r="B13" s="134"/>
      <c r="C13" s="134"/>
      <c r="D13" s="134"/>
      <c r="E13" s="134"/>
      <c r="F13" s="134"/>
      <c r="G13" s="134"/>
      <c r="I13" s="151"/>
      <c r="J13" s="151"/>
      <c r="K13" s="151"/>
      <c r="L13" s="151"/>
      <c r="M13" s="151"/>
      <c r="N13" s="151"/>
    </row>
    <row r="14" spans="2:15" x14ac:dyDescent="0.25">
      <c r="B14" s="149"/>
      <c r="C14" s="149"/>
      <c r="D14" s="149"/>
      <c r="E14" s="149"/>
      <c r="F14" s="149"/>
      <c r="G14" s="149"/>
      <c r="O14" s="2" t="s">
        <v>490</v>
      </c>
    </row>
    <row r="15" spans="2:15" x14ac:dyDescent="0.25">
      <c r="B15" s="85"/>
      <c r="C15" s="85"/>
      <c r="D15" s="85"/>
      <c r="E15" s="85"/>
      <c r="F15" s="85"/>
      <c r="G15" s="85"/>
      <c r="I15" s="154"/>
      <c r="J15" s="154"/>
      <c r="K15" s="154"/>
      <c r="L15" s="154"/>
      <c r="M15" s="154"/>
      <c r="N15" s="154"/>
    </row>
    <row r="16" spans="2:15" x14ac:dyDescent="0.25">
      <c r="B16" s="85"/>
      <c r="C16" s="85"/>
      <c r="D16" s="85"/>
      <c r="E16" s="85"/>
      <c r="F16" s="85"/>
      <c r="G16" s="85"/>
      <c r="I16" s="154"/>
      <c r="J16" s="154"/>
      <c r="K16" s="154"/>
      <c r="L16" s="154"/>
      <c r="M16" s="154"/>
      <c r="N16" s="154"/>
    </row>
    <row r="17" spans="2:14" ht="16.5" customHeight="1" x14ac:dyDescent="0.25">
      <c r="B17" s="148" t="s">
        <v>504</v>
      </c>
      <c r="C17" s="148"/>
      <c r="D17" s="148"/>
      <c r="E17" s="148"/>
      <c r="F17" s="148"/>
      <c r="G17" s="148"/>
      <c r="I17" s="154"/>
      <c r="J17" s="154"/>
      <c r="K17" s="154"/>
      <c r="L17" s="154"/>
      <c r="M17" s="154"/>
      <c r="N17" s="154"/>
    </row>
    <row r="18" spans="2:14" x14ac:dyDescent="0.25">
      <c r="B18" s="148"/>
      <c r="C18" s="148"/>
      <c r="D18" s="148"/>
      <c r="E18" s="148"/>
      <c r="F18" s="148"/>
      <c r="G18" s="148"/>
      <c r="I18" s="154"/>
      <c r="J18" s="154"/>
      <c r="K18" s="154"/>
      <c r="L18" s="154"/>
      <c r="M18" s="154"/>
      <c r="N18" s="154"/>
    </row>
    <row r="19" spans="2:14" x14ac:dyDescent="0.25">
      <c r="B19" s="85"/>
      <c r="C19" s="85"/>
      <c r="D19" s="85"/>
      <c r="E19" s="153" t="s">
        <v>499</v>
      </c>
      <c r="F19" s="153"/>
      <c r="G19" s="153"/>
      <c r="I19" s="85"/>
      <c r="J19" s="85"/>
      <c r="K19" s="85"/>
      <c r="L19" s="85"/>
      <c r="M19" s="85"/>
      <c r="N19" s="85"/>
    </row>
    <row r="20" spans="2:14" x14ac:dyDescent="0.25">
      <c r="B20" s="85"/>
      <c r="C20" s="85"/>
      <c r="D20" s="85"/>
      <c r="E20" s="153"/>
      <c r="F20" s="153"/>
      <c r="G20" s="153"/>
      <c r="I20" s="85"/>
      <c r="J20" s="85"/>
      <c r="K20" s="85"/>
      <c r="L20" s="85"/>
      <c r="M20" s="85"/>
      <c r="N20" s="85"/>
    </row>
    <row r="21" spans="2:14" x14ac:dyDescent="0.25">
      <c r="B21" s="85"/>
      <c r="C21" s="85"/>
      <c r="D21" s="85"/>
      <c r="I21" s="85"/>
      <c r="J21" s="85"/>
      <c r="K21" s="85"/>
      <c r="L21" s="85"/>
      <c r="M21" s="85"/>
      <c r="N21" s="85"/>
    </row>
    <row r="22" spans="2:14" x14ac:dyDescent="0.25">
      <c r="B22" s="85"/>
      <c r="C22" s="85"/>
      <c r="D22" s="85"/>
      <c r="E22" s="130" t="s">
        <v>532</v>
      </c>
      <c r="F22" s="85"/>
      <c r="G22" s="85"/>
      <c r="I22" s="85"/>
      <c r="J22" s="85"/>
      <c r="K22" s="85"/>
      <c r="L22" s="85"/>
      <c r="M22" s="85"/>
      <c r="N22" s="85"/>
    </row>
    <row r="23" spans="2:14" x14ac:dyDescent="0.25">
      <c r="B23" s="85"/>
      <c r="C23" s="85"/>
      <c r="D23" s="85"/>
      <c r="E23" s="130" t="s">
        <v>533</v>
      </c>
      <c r="F23" s="85"/>
      <c r="G23" s="85"/>
      <c r="I23" s="152"/>
      <c r="J23" s="152"/>
      <c r="K23" s="152"/>
      <c r="L23" s="85"/>
      <c r="M23" s="85"/>
      <c r="N23" s="85"/>
    </row>
    <row r="24" spans="2:14" x14ac:dyDescent="0.25">
      <c r="B24" s="85"/>
      <c r="C24" s="85"/>
      <c r="D24" s="85"/>
      <c r="E24" s="130" t="s">
        <v>534</v>
      </c>
      <c r="F24" s="85"/>
      <c r="G24" s="85"/>
      <c r="I24" s="152"/>
      <c r="J24" s="152"/>
      <c r="K24" s="152"/>
      <c r="L24" s="85"/>
      <c r="M24" s="85"/>
      <c r="N24" s="85"/>
    </row>
    <row r="25" spans="2:14" x14ac:dyDescent="0.25">
      <c r="B25" s="87"/>
      <c r="C25" s="87"/>
      <c r="D25" s="87"/>
      <c r="E25" s="86"/>
      <c r="F25" s="85"/>
      <c r="G25" s="85"/>
      <c r="I25" s="152"/>
      <c r="J25" s="152"/>
      <c r="K25" s="152"/>
      <c r="L25" s="85"/>
      <c r="M25" s="85"/>
      <c r="N25" s="85"/>
    </row>
    <row r="26" spans="2:14" x14ac:dyDescent="0.25">
      <c r="B26" s="87"/>
      <c r="C26" s="87"/>
      <c r="D26" s="87"/>
      <c r="E26" s="87"/>
      <c r="F26" s="87"/>
      <c r="G26" s="87"/>
      <c r="I26" s="85"/>
      <c r="J26" s="85"/>
      <c r="K26" s="85"/>
      <c r="L26" s="85"/>
      <c r="M26" s="85"/>
      <c r="N26" s="85"/>
    </row>
    <row r="29" spans="2:14" x14ac:dyDescent="0.25">
      <c r="B29" s="84"/>
      <c r="C29" s="84"/>
      <c r="D29" s="84"/>
      <c r="E29" s="84"/>
      <c r="F29" s="84"/>
      <c r="G29" s="84"/>
    </row>
    <row r="30" spans="2:14" ht="16.5" customHeight="1" x14ac:dyDescent="0.25">
      <c r="B30" s="84"/>
      <c r="C30" s="84"/>
      <c r="D30" s="84"/>
      <c r="E30" s="84"/>
      <c r="F30" s="84"/>
      <c r="G30" s="84"/>
    </row>
    <row r="31" spans="2:14" x14ac:dyDescent="0.25">
      <c r="B31" s="84"/>
      <c r="C31" s="84"/>
      <c r="D31" s="84"/>
      <c r="E31" s="84"/>
      <c r="F31" s="84"/>
      <c r="G31" s="84"/>
    </row>
    <row r="32" spans="2:14" x14ac:dyDescent="0.25">
      <c r="B32" s="84"/>
      <c r="C32" s="84"/>
      <c r="D32" s="84"/>
      <c r="E32" s="84"/>
      <c r="F32" s="84"/>
      <c r="G32" s="84"/>
    </row>
    <row r="33" spans="2:7" x14ac:dyDescent="0.25">
      <c r="B33" s="84"/>
      <c r="C33" s="84"/>
      <c r="D33" s="84"/>
      <c r="E33" s="84"/>
      <c r="F33" s="84"/>
      <c r="G33" s="84"/>
    </row>
    <row r="34" spans="2:7" x14ac:dyDescent="0.25">
      <c r="B34" s="84"/>
      <c r="C34" s="84"/>
      <c r="D34" s="84"/>
      <c r="E34" s="84"/>
      <c r="F34" s="84"/>
      <c r="G34" s="84"/>
    </row>
    <row r="35" spans="2:7" x14ac:dyDescent="0.25">
      <c r="B35" s="84"/>
      <c r="C35" s="84"/>
      <c r="D35" s="84"/>
      <c r="E35" s="84"/>
      <c r="F35" s="84"/>
      <c r="G35" s="84"/>
    </row>
    <row r="36" spans="2:7" x14ac:dyDescent="0.25">
      <c r="B36" s="84"/>
      <c r="C36" s="84"/>
      <c r="D36" s="84"/>
      <c r="E36" s="84"/>
      <c r="F36" s="84"/>
      <c r="G36" s="84"/>
    </row>
    <row r="37" spans="2:7" x14ac:dyDescent="0.25">
      <c r="B37" s="84"/>
      <c r="C37" s="84"/>
      <c r="D37" s="84"/>
      <c r="E37" s="84"/>
      <c r="F37" s="84"/>
      <c r="G37" s="84"/>
    </row>
    <row r="38" spans="2:7" x14ac:dyDescent="0.25">
      <c r="B38" s="84"/>
      <c r="C38" s="84"/>
      <c r="D38" s="84"/>
      <c r="E38" s="84"/>
      <c r="F38" s="84"/>
      <c r="G38" s="84"/>
    </row>
    <row r="39" spans="2:7" x14ac:dyDescent="0.25">
      <c r="B39" s="147" t="s">
        <v>502</v>
      </c>
      <c r="C39" s="147"/>
      <c r="D39" s="147"/>
      <c r="E39" s="147"/>
      <c r="F39" s="147"/>
      <c r="G39" s="147"/>
    </row>
    <row r="40" spans="2:7" x14ac:dyDescent="0.25">
      <c r="B40" s="147"/>
      <c r="C40" s="147"/>
      <c r="D40" s="147"/>
      <c r="E40" s="147"/>
      <c r="F40" s="147"/>
      <c r="G40" s="147"/>
    </row>
  </sheetData>
  <sheetProtection algorithmName="SHA-512" hashValue="IStSgKYZTHQ0DOF2Pk3J3OeN0xSBqivw19Ss4qogPJ5Q6SVxqZ0lalgtFriuLLvxMmtDgv8DLV20/zyt4WhFnA==" saltValue="eREfPa2bT4iKzh823NcekQ==" spinCount="100000" sheet="1" objects="1" scenarios="1" selectLockedCells="1"/>
  <mergeCells count="11">
    <mergeCell ref="B39:G40"/>
    <mergeCell ref="B17:G18"/>
    <mergeCell ref="B12:G13"/>
    <mergeCell ref="B1:G1"/>
    <mergeCell ref="I1:N1"/>
    <mergeCell ref="I12:N13"/>
    <mergeCell ref="B14:G14"/>
    <mergeCell ref="I23:K25"/>
    <mergeCell ref="E19:G20"/>
    <mergeCell ref="I15:N18"/>
    <mergeCell ref="I10:N11"/>
  </mergeCells>
  <pageMargins left="0.70866141732283472" right="0.70866141732283472" top="0.74803149606299213" bottom="0.74803149606299213" header="0.31496062992125984" footer="0.31496062992125984"/>
  <pageSetup scale="74" orientation="landscape" r:id="rId1"/>
  <headerFooter>
    <oddHeader>&amp;CLISTADO DE DOCUMENTOS PROPUESTOS PARA ANULACIÓN- REVISIÓN SISTEMÁTICA&amp;R&amp;G</oddHeader>
    <oddFooter>&amp;LF-PS-810
Versión 01</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autoPageBreaks="0"/>
  </sheetPr>
  <dimension ref="A1:Q246"/>
  <sheetViews>
    <sheetView showGridLines="0" showRowColHeaders="0" topLeftCell="C1" zoomScaleNormal="100" workbookViewId="0">
      <pane ySplit="19" topLeftCell="A20" activePane="bottomLeft" state="frozen"/>
      <selection activeCell="C76" sqref="C76"/>
      <selection pane="bottomLeft" activeCell="C20" sqref="C20"/>
    </sheetView>
  </sheetViews>
  <sheetFormatPr baseColWidth="10" defaultColWidth="0" defaultRowHeight="14.4" zeroHeight="1" x14ac:dyDescent="0.3"/>
  <cols>
    <col min="1" max="1" width="48.77734375" style="2" hidden="1" customWidth="1"/>
    <col min="2" max="2" width="1.77734375" style="2" hidden="1" customWidth="1"/>
    <col min="3" max="3" width="1.77734375" style="2" customWidth="1"/>
    <col min="4" max="4" width="12.77734375" style="3" customWidth="1"/>
    <col min="5" max="5" width="18.77734375" style="4" customWidth="1"/>
    <col min="6" max="6" width="30.77734375" style="4" customWidth="1"/>
    <col min="7" max="9" width="4.77734375" style="3" customWidth="1"/>
    <col min="10" max="10" width="1.77734375" style="10" customWidth="1"/>
    <col min="11" max="11" width="50.77734375" style="6" customWidth="1"/>
    <col min="12" max="12" width="1.77734375" style="6" customWidth="1"/>
    <col min="13" max="14" width="11.44140625" style="111" hidden="1" customWidth="1"/>
    <col min="15" max="15" width="1.77734375" style="1" customWidth="1"/>
    <col min="16" max="16" width="11.44140625" style="1" hidden="1" customWidth="1"/>
    <col min="17" max="16384" width="11.44140625" style="2" hidden="1"/>
  </cols>
  <sheetData>
    <row r="1" spans="4:17" ht="6" customHeight="1" x14ac:dyDescent="0.25">
      <c r="D1" s="2"/>
      <c r="E1" s="2"/>
      <c r="F1" s="2"/>
      <c r="G1" s="2"/>
      <c r="H1" s="2"/>
      <c r="I1" s="2"/>
      <c r="J1" s="1"/>
      <c r="K1" s="2"/>
      <c r="L1" s="2"/>
      <c r="M1" s="92"/>
      <c r="N1" s="92"/>
    </row>
    <row r="2" spans="4:17" ht="4.05" customHeight="1" x14ac:dyDescent="0.25">
      <c r="D2" s="2"/>
      <c r="E2" s="2"/>
      <c r="F2" s="2"/>
      <c r="G2" s="2"/>
      <c r="H2" s="2"/>
      <c r="I2" s="2"/>
      <c r="J2" s="2"/>
      <c r="K2" s="2"/>
      <c r="L2" s="2"/>
      <c r="M2" s="91"/>
      <c r="N2" s="91"/>
    </row>
    <row r="3" spans="4:17" ht="15" customHeight="1" x14ac:dyDescent="0.3">
      <c r="D3" s="29" t="s">
        <v>480</v>
      </c>
      <c r="E3" s="30"/>
      <c r="F3" s="30"/>
      <c r="G3" s="50"/>
      <c r="H3" s="50"/>
      <c r="I3" s="50"/>
      <c r="J3" s="50"/>
      <c r="K3" s="156" t="s">
        <v>500</v>
      </c>
      <c r="L3" s="69"/>
      <c r="M3" s="88"/>
      <c r="N3" s="88"/>
    </row>
    <row r="4" spans="4:17" ht="45" customHeight="1" x14ac:dyDescent="0.25">
      <c r="D4" s="134" t="s">
        <v>508</v>
      </c>
      <c r="E4" s="134"/>
      <c r="F4" s="134"/>
      <c r="G4" s="134"/>
      <c r="H4" s="134"/>
      <c r="I4" s="134"/>
      <c r="J4" s="134"/>
      <c r="K4" s="156"/>
      <c r="L4" s="69"/>
      <c r="M4" s="88" t="s">
        <v>510</v>
      </c>
      <c r="N4" s="88" t="s">
        <v>511</v>
      </c>
    </row>
    <row r="5" spans="4:17" ht="4.05" customHeight="1" x14ac:dyDescent="0.25">
      <c r="D5" s="2"/>
      <c r="E5" s="6"/>
      <c r="F5" s="6"/>
      <c r="G5" s="135"/>
      <c r="H5" s="135"/>
      <c r="I5" s="135"/>
      <c r="J5" s="135"/>
      <c r="K5" s="135"/>
      <c r="L5" s="69"/>
      <c r="M5" s="88"/>
      <c r="N5" s="88"/>
    </row>
    <row r="6" spans="4:17" ht="4.05" customHeight="1" x14ac:dyDescent="0.35">
      <c r="D6" s="31"/>
      <c r="E6" s="31"/>
      <c r="F6" s="31"/>
      <c r="G6" s="31"/>
      <c r="H6" s="31"/>
      <c r="I6" s="31"/>
      <c r="J6" s="31"/>
      <c r="K6" s="31"/>
      <c r="L6" s="31"/>
      <c r="M6" s="93"/>
      <c r="N6" s="93"/>
      <c r="O6" s="107"/>
      <c r="P6" s="107"/>
    </row>
    <row r="7" spans="4:17" x14ac:dyDescent="0.3">
      <c r="D7" s="32" t="s">
        <v>481</v>
      </c>
      <c r="E7" s="32"/>
      <c r="F7" s="32"/>
      <c r="G7" s="32"/>
      <c r="H7" s="32"/>
      <c r="I7" s="32"/>
      <c r="J7" s="32"/>
      <c r="K7" s="32"/>
      <c r="L7" s="32"/>
      <c r="M7" s="94"/>
      <c r="N7" s="94"/>
      <c r="O7" s="108"/>
      <c r="P7" s="108"/>
    </row>
    <row r="8" spans="4:17" ht="4.05" customHeight="1" x14ac:dyDescent="0.3">
      <c r="D8" s="33"/>
      <c r="E8" s="33"/>
      <c r="F8" s="33"/>
      <c r="G8" s="33"/>
      <c r="H8" s="33"/>
      <c r="I8" s="33"/>
      <c r="J8" s="33"/>
      <c r="K8" s="33"/>
      <c r="L8" s="33"/>
      <c r="M8" s="95"/>
      <c r="N8" s="95"/>
      <c r="O8" s="109"/>
      <c r="P8" s="109"/>
      <c r="Q8" s="33"/>
    </row>
    <row r="9" spans="4:17" ht="20.100000000000001" customHeight="1" x14ac:dyDescent="0.25">
      <c r="D9" s="45" t="s">
        <v>482</v>
      </c>
      <c r="E9" s="160"/>
      <c r="F9" s="160"/>
      <c r="G9" s="160"/>
      <c r="H9" s="160"/>
      <c r="I9" s="160"/>
      <c r="J9" s="160"/>
      <c r="K9" s="160"/>
      <c r="L9" s="35"/>
      <c r="M9" s="89">
        <f>IF(E9="",1,0)</f>
        <v>1</v>
      </c>
      <c r="N9" s="89"/>
      <c r="O9" s="35"/>
      <c r="P9" s="35"/>
      <c r="Q9" s="35"/>
    </row>
    <row r="10" spans="4:17" ht="4.05" customHeight="1" x14ac:dyDescent="0.25">
      <c r="D10" s="45"/>
      <c r="E10" s="34"/>
      <c r="F10" s="34"/>
      <c r="G10" s="36"/>
      <c r="H10" s="36"/>
      <c r="I10" s="36"/>
      <c r="J10" s="112"/>
      <c r="K10" s="112"/>
      <c r="L10" s="112"/>
      <c r="M10" s="90"/>
      <c r="N10" s="90"/>
      <c r="O10" s="37"/>
      <c r="P10" s="37"/>
      <c r="Q10" s="37"/>
    </row>
    <row r="11" spans="4:17" ht="20.100000000000001" customHeight="1" x14ac:dyDescent="0.25">
      <c r="D11" s="45" t="s">
        <v>483</v>
      </c>
      <c r="E11" s="160"/>
      <c r="F11" s="160"/>
      <c r="G11" s="160"/>
      <c r="H11" s="160"/>
      <c r="I11" s="160"/>
      <c r="J11" s="160"/>
      <c r="K11" s="160"/>
      <c r="L11" s="35"/>
      <c r="M11" s="89">
        <f>IF(E11="",3,0)</f>
        <v>3</v>
      </c>
      <c r="N11" s="89"/>
      <c r="O11" s="35"/>
      <c r="P11" s="35"/>
    </row>
    <row r="12" spans="4:17" ht="4.05" customHeight="1" x14ac:dyDescent="0.25">
      <c r="D12" s="34"/>
      <c r="E12" s="34"/>
      <c r="F12" s="34"/>
      <c r="G12" s="1"/>
      <c r="H12" s="1"/>
      <c r="I12" s="1"/>
      <c r="J12" s="34"/>
      <c r="K12" s="39"/>
      <c r="L12" s="39"/>
      <c r="M12" s="91"/>
      <c r="N12" s="91"/>
      <c r="O12" s="40"/>
      <c r="P12" s="40"/>
      <c r="Q12" s="40"/>
    </row>
    <row r="13" spans="4:17" ht="20.100000000000001" customHeight="1" x14ac:dyDescent="0.25">
      <c r="D13" s="45" t="s">
        <v>484</v>
      </c>
      <c r="E13" s="35"/>
      <c r="F13" s="157"/>
      <c r="G13" s="157"/>
      <c r="H13" s="157"/>
      <c r="I13" s="157"/>
      <c r="J13" s="157"/>
      <c r="K13" s="157"/>
      <c r="L13" s="113"/>
      <c r="M13" s="89">
        <f>IF(F13="",5,0)</f>
        <v>5</v>
      </c>
      <c r="N13" s="89"/>
      <c r="Q13" s="40"/>
    </row>
    <row r="14" spans="4:17" ht="6" customHeight="1" x14ac:dyDescent="0.25">
      <c r="D14" s="2"/>
      <c r="E14" s="2"/>
      <c r="F14" s="2"/>
      <c r="G14" s="2"/>
      <c r="H14" s="2"/>
      <c r="I14" s="2"/>
      <c r="J14" s="2"/>
      <c r="K14" s="2"/>
      <c r="L14" s="2"/>
      <c r="M14" s="91"/>
      <c r="N14" s="91"/>
    </row>
    <row r="15" spans="4:17" x14ac:dyDescent="0.3">
      <c r="D15" s="43" t="s">
        <v>515</v>
      </c>
      <c r="E15" s="16"/>
      <c r="F15" s="16"/>
      <c r="G15" s="43"/>
      <c r="H15" s="43"/>
      <c r="I15" s="43"/>
      <c r="J15" s="44"/>
      <c r="K15" s="159"/>
      <c r="L15" s="2"/>
      <c r="M15" s="91">
        <f>SUM(M9:M13)</f>
        <v>9</v>
      </c>
      <c r="N15" s="91" t="str">
        <f>IF(M15=9,"Por favor digite sus datos generales",IF(M15=1,"Por favor digite el nombre de su organización",IF(M15=3,"Por favor digite su nombre",IF(M15=5,"Por favor digite su correo electrónico institucional",IF(OR(M15=8,M15=4),"Por favor complete sus datos generales","")))))</f>
        <v>Por favor digite sus datos generales</v>
      </c>
    </row>
    <row r="16" spans="4:17" x14ac:dyDescent="0.3">
      <c r="D16" s="42"/>
      <c r="E16" s="42"/>
      <c r="F16" s="42"/>
      <c r="G16" s="42"/>
      <c r="H16" s="42"/>
      <c r="I16" s="42"/>
      <c r="J16" s="42"/>
      <c r="K16" s="159"/>
      <c r="L16" s="42"/>
      <c r="M16" s="96"/>
      <c r="N16" s="96"/>
      <c r="O16" s="110"/>
      <c r="P16" s="110"/>
      <c r="Q16" s="42"/>
    </row>
    <row r="17" spans="1:16" ht="4.05" customHeight="1" x14ac:dyDescent="0.25">
      <c r="D17" s="43"/>
      <c r="E17" s="43"/>
      <c r="F17" s="43"/>
      <c r="G17" s="43"/>
      <c r="H17" s="43"/>
      <c r="I17" s="43"/>
      <c r="J17" s="43"/>
      <c r="K17" s="3"/>
      <c r="L17" s="2"/>
      <c r="M17" s="91"/>
      <c r="N17" s="91"/>
    </row>
    <row r="18" spans="1:16" s="4" customFormat="1" ht="10.050000000000001" customHeight="1" x14ac:dyDescent="0.3">
      <c r="C18" s="3"/>
      <c r="D18" s="61"/>
      <c r="E18" s="43"/>
      <c r="F18" s="62"/>
      <c r="G18" s="61"/>
      <c r="H18" s="61"/>
      <c r="I18" s="61"/>
      <c r="J18" s="61"/>
      <c r="K18" s="114"/>
      <c r="M18" s="97"/>
      <c r="N18" s="97"/>
      <c r="O18" s="3"/>
      <c r="P18" s="3"/>
    </row>
    <row r="19" spans="1:16" s="4" customFormat="1" ht="16.05" customHeight="1" x14ac:dyDescent="0.3">
      <c r="A19" s="5" t="s">
        <v>486</v>
      </c>
      <c r="B19" s="52"/>
      <c r="D19" s="27" t="s">
        <v>485</v>
      </c>
      <c r="E19" s="140" t="s">
        <v>486</v>
      </c>
      <c r="F19" s="140"/>
      <c r="G19" s="68"/>
      <c r="H19" s="68"/>
      <c r="I19" s="68"/>
      <c r="J19" s="68"/>
      <c r="K19" s="68"/>
      <c r="L19" s="28"/>
      <c r="M19" s="97"/>
      <c r="N19" s="97"/>
      <c r="O19" s="3"/>
      <c r="P19" s="3"/>
    </row>
    <row r="20" spans="1:16" s="4" customFormat="1" ht="4.05" customHeight="1" x14ac:dyDescent="0.3">
      <c r="A20" s="53"/>
      <c r="B20" s="53"/>
      <c r="D20" s="53"/>
      <c r="E20" s="53"/>
      <c r="F20" s="53"/>
      <c r="G20" s="53"/>
      <c r="H20" s="53"/>
      <c r="I20" s="53"/>
      <c r="J20" s="53"/>
      <c r="K20" s="53"/>
      <c r="L20" s="53"/>
      <c r="M20" s="97"/>
      <c r="N20" s="97"/>
      <c r="O20" s="3"/>
      <c r="P20" s="3"/>
    </row>
    <row r="21" spans="1:16" s="4" customFormat="1" ht="30" customHeight="1" x14ac:dyDescent="0.35">
      <c r="D21" s="71" t="s">
        <v>498</v>
      </c>
      <c r="E21" s="115"/>
      <c r="F21" s="116"/>
      <c r="G21" s="116"/>
      <c r="H21" s="116"/>
      <c r="I21" s="116"/>
      <c r="J21" s="115"/>
      <c r="K21" s="115"/>
      <c r="L21" s="117"/>
      <c r="M21" s="97"/>
      <c r="N21" s="97"/>
      <c r="O21" s="3"/>
      <c r="P21" s="3"/>
    </row>
    <row r="22" spans="1:16" s="4" customFormat="1" ht="4.05" customHeight="1" x14ac:dyDescent="0.35">
      <c r="D22" s="118"/>
      <c r="E22" s="119"/>
      <c r="F22" s="120"/>
      <c r="G22" s="120"/>
      <c r="H22" s="120"/>
      <c r="I22" s="120"/>
      <c r="J22" s="119"/>
      <c r="K22" s="119"/>
      <c r="L22" s="121"/>
      <c r="M22" s="97"/>
      <c r="N22" s="97"/>
      <c r="O22" s="3"/>
      <c r="P22" s="3"/>
    </row>
    <row r="23" spans="1:16" s="4" customFormat="1" ht="30" customHeight="1" x14ac:dyDescent="0.3">
      <c r="C23" s="3"/>
      <c r="D23" s="158" t="s">
        <v>516</v>
      </c>
      <c r="E23" s="158"/>
      <c r="F23" s="158"/>
      <c r="G23" s="158"/>
      <c r="H23" s="158"/>
      <c r="I23" s="158"/>
      <c r="J23" s="158"/>
      <c r="K23" s="158"/>
      <c r="L23" s="158"/>
      <c r="M23" s="97"/>
      <c r="N23" s="97"/>
      <c r="O23" s="3"/>
      <c r="P23" s="3"/>
    </row>
    <row r="24" spans="1:16" s="4" customFormat="1" ht="19.95" customHeight="1" x14ac:dyDescent="0.3">
      <c r="A24" s="24"/>
      <c r="B24" s="25"/>
      <c r="D24" s="63" t="s">
        <v>874</v>
      </c>
      <c r="E24" s="64"/>
      <c r="F24" s="64"/>
      <c r="G24" s="64"/>
      <c r="H24" s="64"/>
      <c r="I24" s="64"/>
      <c r="J24" s="64"/>
      <c r="K24" s="60"/>
      <c r="L24" s="19" t="s">
        <v>490</v>
      </c>
      <c r="M24" s="97" t="str">
        <f t="shared" ref="M24:M116" si="0">IF(H24="X",2,"")</f>
        <v/>
      </c>
      <c r="N24" s="97" t="str">
        <f t="shared" ref="N24:N116" si="1">IF(H24="X","Por favor justifique su Concepto","")</f>
        <v/>
      </c>
      <c r="O24" s="3"/>
      <c r="P24" s="3"/>
    </row>
    <row r="25" spans="1:16" s="4" customFormat="1" ht="30" customHeight="1" x14ac:dyDescent="0.3">
      <c r="A25" s="21" t="s">
        <v>7</v>
      </c>
      <c r="B25" s="22"/>
      <c r="D25" s="67" t="s">
        <v>535</v>
      </c>
      <c r="E25" s="141" t="s">
        <v>595</v>
      </c>
      <c r="F25" s="142"/>
      <c r="G25" s="106" t="s">
        <v>512</v>
      </c>
      <c r="H25" s="106" t="s">
        <v>513</v>
      </c>
      <c r="I25" s="106" t="s">
        <v>514</v>
      </c>
      <c r="J25" s="59"/>
      <c r="K25" s="57" t="str">
        <f t="shared" ref="K25" si="2">N25</f>
        <v/>
      </c>
      <c r="L25" s="4" t="s">
        <v>490</v>
      </c>
      <c r="M25" s="97" t="str">
        <f t="shared" si="0"/>
        <v/>
      </c>
      <c r="N25" s="97" t="str">
        <f t="shared" si="1"/>
        <v/>
      </c>
      <c r="O25" s="3"/>
      <c r="P25" s="3"/>
    </row>
    <row r="26" spans="1:16" s="4" customFormat="1" ht="45" customHeight="1" x14ac:dyDescent="0.3">
      <c r="A26" s="20" t="s">
        <v>75</v>
      </c>
      <c r="B26" s="6"/>
      <c r="D26" s="66" t="s">
        <v>536</v>
      </c>
      <c r="E26" s="143" t="s">
        <v>596</v>
      </c>
      <c r="F26" s="144"/>
      <c r="G26" s="106" t="s">
        <v>512</v>
      </c>
      <c r="H26" s="106" t="s">
        <v>513</v>
      </c>
      <c r="I26" s="106" t="s">
        <v>514</v>
      </c>
      <c r="J26" s="59"/>
      <c r="K26" s="57" t="str">
        <f t="shared" ref="K26" si="3">N26</f>
        <v/>
      </c>
      <c r="L26" s="4" t="s">
        <v>490</v>
      </c>
      <c r="M26" s="97" t="str">
        <f t="shared" ref="M26" si="4">IF(H26="X",2,"")</f>
        <v/>
      </c>
      <c r="N26" s="97" t="str">
        <f t="shared" ref="N26" si="5">IF(H26="X","Por favor justifique su Concepto","")</f>
        <v/>
      </c>
      <c r="O26" s="3"/>
      <c r="P26" s="3"/>
    </row>
    <row r="27" spans="1:16" s="4" customFormat="1" ht="45" customHeight="1" x14ac:dyDescent="0.3">
      <c r="A27" s="21" t="s">
        <v>125</v>
      </c>
      <c r="B27" s="22"/>
      <c r="D27" s="67" t="s">
        <v>537</v>
      </c>
      <c r="E27" s="141" t="s">
        <v>597</v>
      </c>
      <c r="F27" s="142"/>
      <c r="G27" s="106" t="s">
        <v>512</v>
      </c>
      <c r="H27" s="106" t="s">
        <v>513</v>
      </c>
      <c r="I27" s="106" t="s">
        <v>514</v>
      </c>
      <c r="J27" s="59"/>
      <c r="K27" s="57" t="str">
        <f t="shared" ref="K27" si="6">N27</f>
        <v/>
      </c>
      <c r="L27" s="4" t="s">
        <v>490</v>
      </c>
      <c r="M27" s="97" t="str">
        <f t="shared" ref="M27" si="7">IF(H27="X",2,"")</f>
        <v/>
      </c>
      <c r="N27" s="97" t="str">
        <f t="shared" ref="N27" si="8">IF(H27="X","Por favor justifique su Concepto","")</f>
        <v/>
      </c>
      <c r="O27" s="3"/>
      <c r="P27" s="3"/>
    </row>
    <row r="28" spans="1:16" s="4" customFormat="1" ht="60" customHeight="1" x14ac:dyDescent="0.3">
      <c r="A28" s="20" t="s">
        <v>129</v>
      </c>
      <c r="B28" s="6"/>
      <c r="D28" s="66" t="s">
        <v>538</v>
      </c>
      <c r="E28" s="143" t="s">
        <v>598</v>
      </c>
      <c r="F28" s="144"/>
      <c r="G28" s="106" t="s">
        <v>512</v>
      </c>
      <c r="H28" s="106" t="s">
        <v>513</v>
      </c>
      <c r="I28" s="106" t="s">
        <v>514</v>
      </c>
      <c r="J28" s="59"/>
      <c r="K28" s="57" t="str">
        <f t="shared" ref="K28" si="9">N28</f>
        <v/>
      </c>
      <c r="L28" s="4" t="s">
        <v>490</v>
      </c>
      <c r="M28" s="97" t="str">
        <f t="shared" ref="M28" si="10">IF(H28="X",2,"")</f>
        <v/>
      </c>
      <c r="N28" s="97" t="str">
        <f t="shared" ref="N28" si="11">IF(H28="X","Por favor justifique su Concepto","")</f>
        <v/>
      </c>
      <c r="O28" s="3"/>
      <c r="P28" s="3"/>
    </row>
    <row r="29" spans="1:16" s="4" customFormat="1" ht="30" customHeight="1" x14ac:dyDescent="0.3">
      <c r="A29" s="21" t="s">
        <v>295</v>
      </c>
      <c r="B29" s="22"/>
      <c r="D29" s="67" t="s">
        <v>539</v>
      </c>
      <c r="E29" s="141" t="s">
        <v>599</v>
      </c>
      <c r="F29" s="142"/>
      <c r="G29" s="106" t="s">
        <v>512</v>
      </c>
      <c r="H29" s="106" t="s">
        <v>513</v>
      </c>
      <c r="I29" s="106" t="s">
        <v>514</v>
      </c>
      <c r="J29" s="59"/>
      <c r="K29" s="57" t="str">
        <f t="shared" ref="K29" si="12">N29</f>
        <v/>
      </c>
      <c r="L29" s="4" t="s">
        <v>490</v>
      </c>
      <c r="M29" s="97" t="str">
        <f t="shared" ref="M29" si="13">IF(H29="X",2,"")</f>
        <v/>
      </c>
      <c r="N29" s="97" t="str">
        <f t="shared" ref="N29" si="14">IF(H29="X","Por favor justifique su Concepto","")</f>
        <v/>
      </c>
      <c r="O29" s="3"/>
      <c r="P29" s="3"/>
    </row>
    <row r="30" spans="1:16" s="4" customFormat="1" ht="19.95" customHeight="1" x14ac:dyDescent="0.3">
      <c r="A30" s="21"/>
      <c r="B30" s="22"/>
      <c r="D30" s="66" t="s">
        <v>540</v>
      </c>
      <c r="E30" s="143" t="s">
        <v>600</v>
      </c>
      <c r="F30" s="144"/>
      <c r="G30" s="106" t="s">
        <v>512</v>
      </c>
      <c r="H30" s="106" t="s">
        <v>513</v>
      </c>
      <c r="I30" s="106" t="s">
        <v>514</v>
      </c>
      <c r="J30" s="59"/>
      <c r="K30" s="57" t="str">
        <f t="shared" ref="K30" si="15">N30</f>
        <v/>
      </c>
      <c r="L30" s="4" t="s">
        <v>490</v>
      </c>
      <c r="M30" s="97" t="str">
        <f t="shared" ref="M30" si="16">IF(H30="X",2,"")</f>
        <v/>
      </c>
      <c r="N30" s="97" t="str">
        <f t="shared" ref="N30" si="17">IF(H30="X","Por favor justifique su Concepto","")</f>
        <v/>
      </c>
      <c r="O30" s="3"/>
      <c r="P30" s="3"/>
    </row>
    <row r="31" spans="1:16" s="4" customFormat="1" ht="19.95" customHeight="1" x14ac:dyDescent="0.3">
      <c r="A31" s="21"/>
      <c r="B31" s="22"/>
      <c r="D31" s="67" t="s">
        <v>541</v>
      </c>
      <c r="E31" s="141" t="s">
        <v>601</v>
      </c>
      <c r="F31" s="142"/>
      <c r="G31" s="106" t="s">
        <v>512</v>
      </c>
      <c r="H31" s="106" t="s">
        <v>513</v>
      </c>
      <c r="I31" s="106" t="s">
        <v>514</v>
      </c>
      <c r="J31" s="59"/>
      <c r="K31" s="57" t="str">
        <f t="shared" ref="K31" si="18">N31</f>
        <v/>
      </c>
      <c r="L31" s="4" t="s">
        <v>490</v>
      </c>
      <c r="M31" s="97" t="str">
        <f t="shared" ref="M31" si="19">IF(H31="X",2,"")</f>
        <v/>
      </c>
      <c r="N31" s="97" t="str">
        <f t="shared" ref="N31" si="20">IF(H31="X","Por favor justifique su Concepto","")</f>
        <v/>
      </c>
      <c r="O31" s="3"/>
      <c r="P31" s="3"/>
    </row>
    <row r="32" spans="1:16" s="4" customFormat="1" ht="19.95" customHeight="1" x14ac:dyDescent="0.3">
      <c r="A32" s="21"/>
      <c r="B32" s="22"/>
      <c r="D32" s="66" t="s">
        <v>542</v>
      </c>
      <c r="E32" s="143" t="s">
        <v>602</v>
      </c>
      <c r="F32" s="144"/>
      <c r="G32" s="106" t="s">
        <v>512</v>
      </c>
      <c r="H32" s="106" t="s">
        <v>513</v>
      </c>
      <c r="I32" s="106" t="s">
        <v>514</v>
      </c>
      <c r="J32" s="59"/>
      <c r="K32" s="57" t="str">
        <f t="shared" ref="K32" si="21">N32</f>
        <v/>
      </c>
      <c r="L32" s="4" t="s">
        <v>490</v>
      </c>
      <c r="M32" s="97" t="str">
        <f t="shared" ref="M32" si="22">IF(H32="X",2,"")</f>
        <v/>
      </c>
      <c r="N32" s="97" t="str">
        <f t="shared" ref="N32" si="23">IF(H32="X","Por favor justifique su Concepto","")</f>
        <v/>
      </c>
      <c r="O32" s="3"/>
      <c r="P32" s="3"/>
    </row>
    <row r="33" spans="1:16" s="4" customFormat="1" ht="19.95" customHeight="1" x14ac:dyDescent="0.3">
      <c r="A33" s="21"/>
      <c r="B33" s="22"/>
      <c r="D33" s="67" t="s">
        <v>543</v>
      </c>
      <c r="E33" s="141" t="s">
        <v>603</v>
      </c>
      <c r="F33" s="142"/>
      <c r="G33" s="106" t="s">
        <v>512</v>
      </c>
      <c r="H33" s="106" t="s">
        <v>513</v>
      </c>
      <c r="I33" s="106" t="s">
        <v>514</v>
      </c>
      <c r="J33" s="59"/>
      <c r="K33" s="57" t="str">
        <f t="shared" ref="K33" si="24">N33</f>
        <v/>
      </c>
      <c r="L33" s="4" t="s">
        <v>490</v>
      </c>
      <c r="M33" s="97" t="str">
        <f t="shared" ref="M33" si="25">IF(H33="X",2,"")</f>
        <v/>
      </c>
      <c r="N33" s="97" t="str">
        <f t="shared" ref="N33" si="26">IF(H33="X","Por favor justifique su Concepto","")</f>
        <v/>
      </c>
      <c r="O33" s="3"/>
      <c r="P33" s="3"/>
    </row>
    <row r="34" spans="1:16" s="4" customFormat="1" ht="19.95" customHeight="1" x14ac:dyDescent="0.3">
      <c r="A34" s="21"/>
      <c r="B34" s="22"/>
      <c r="D34" s="66" t="s">
        <v>544</v>
      </c>
      <c r="E34" s="143" t="s">
        <v>604</v>
      </c>
      <c r="F34" s="144"/>
      <c r="G34" s="106" t="s">
        <v>512</v>
      </c>
      <c r="H34" s="106" t="s">
        <v>513</v>
      </c>
      <c r="I34" s="106" t="s">
        <v>514</v>
      </c>
      <c r="J34" s="59"/>
      <c r="K34" s="57" t="str">
        <f t="shared" ref="K34" si="27">N34</f>
        <v/>
      </c>
      <c r="L34" s="4" t="s">
        <v>490</v>
      </c>
      <c r="M34" s="97" t="str">
        <f t="shared" ref="M34" si="28">IF(H34="X",2,"")</f>
        <v/>
      </c>
      <c r="N34" s="97" t="str">
        <f t="shared" ref="N34" si="29">IF(H34="X","Por favor justifique su Concepto","")</f>
        <v/>
      </c>
      <c r="O34" s="3"/>
      <c r="P34" s="3"/>
    </row>
    <row r="35" spans="1:16" s="4" customFormat="1" ht="19.95" customHeight="1" x14ac:dyDescent="0.3">
      <c r="A35" s="21"/>
      <c r="B35" s="22"/>
      <c r="D35" s="67" t="s">
        <v>545</v>
      </c>
      <c r="E35" s="141" t="s">
        <v>605</v>
      </c>
      <c r="F35" s="142"/>
      <c r="G35" s="106" t="s">
        <v>512</v>
      </c>
      <c r="H35" s="106" t="s">
        <v>513</v>
      </c>
      <c r="I35" s="106" t="s">
        <v>514</v>
      </c>
      <c r="J35" s="59"/>
      <c r="K35" s="57" t="str">
        <f t="shared" ref="K35" si="30">N35</f>
        <v/>
      </c>
      <c r="L35" s="4" t="s">
        <v>490</v>
      </c>
      <c r="M35" s="97" t="str">
        <f t="shared" ref="M35" si="31">IF(H35="X",2,"")</f>
        <v/>
      </c>
      <c r="N35" s="97" t="str">
        <f t="shared" ref="N35" si="32">IF(H35="X","Por favor justifique su Concepto","")</f>
        <v/>
      </c>
      <c r="O35" s="3"/>
      <c r="P35" s="3"/>
    </row>
    <row r="36" spans="1:16" s="4" customFormat="1" ht="19.95" customHeight="1" x14ac:dyDescent="0.3">
      <c r="A36" s="21"/>
      <c r="B36" s="22"/>
      <c r="D36" s="66" t="s">
        <v>546</v>
      </c>
      <c r="E36" s="143" t="s">
        <v>606</v>
      </c>
      <c r="F36" s="144"/>
      <c r="G36" s="106" t="s">
        <v>512</v>
      </c>
      <c r="H36" s="106" t="s">
        <v>513</v>
      </c>
      <c r="I36" s="106" t="s">
        <v>514</v>
      </c>
      <c r="J36" s="59"/>
      <c r="K36" s="57" t="str">
        <f t="shared" ref="K36" si="33">N36</f>
        <v/>
      </c>
      <c r="L36" s="4" t="s">
        <v>490</v>
      </c>
      <c r="M36" s="97" t="str">
        <f t="shared" ref="M36" si="34">IF(H36="X",2,"")</f>
        <v/>
      </c>
      <c r="N36" s="97" t="str">
        <f t="shared" ref="N36" si="35">IF(H36="X","Por favor justifique su Concepto","")</f>
        <v/>
      </c>
      <c r="O36" s="3"/>
      <c r="P36" s="3"/>
    </row>
    <row r="37" spans="1:16" s="4" customFormat="1" ht="19.95" customHeight="1" x14ac:dyDescent="0.3">
      <c r="A37" s="21"/>
      <c r="B37" s="22"/>
      <c r="D37" s="67" t="s">
        <v>547</v>
      </c>
      <c r="E37" s="141" t="s">
        <v>607</v>
      </c>
      <c r="F37" s="142"/>
      <c r="G37" s="106" t="s">
        <v>512</v>
      </c>
      <c r="H37" s="106" t="s">
        <v>513</v>
      </c>
      <c r="I37" s="106" t="s">
        <v>514</v>
      </c>
      <c r="J37" s="59"/>
      <c r="K37" s="57" t="str">
        <f t="shared" ref="K37" si="36">N37</f>
        <v/>
      </c>
      <c r="L37" s="4" t="s">
        <v>490</v>
      </c>
      <c r="M37" s="97" t="str">
        <f t="shared" ref="M37" si="37">IF(H37="X",2,"")</f>
        <v/>
      </c>
      <c r="N37" s="97" t="str">
        <f t="shared" ref="N37" si="38">IF(H37="X","Por favor justifique su Concepto","")</f>
        <v/>
      </c>
      <c r="O37" s="3"/>
      <c r="P37" s="3"/>
    </row>
    <row r="38" spans="1:16" s="4" customFormat="1" ht="19.95" customHeight="1" x14ac:dyDescent="0.3">
      <c r="A38" s="21"/>
      <c r="B38" s="22"/>
      <c r="D38" s="66" t="s">
        <v>548</v>
      </c>
      <c r="E38" s="143" t="s">
        <v>608</v>
      </c>
      <c r="F38" s="144"/>
      <c r="G38" s="106" t="s">
        <v>512</v>
      </c>
      <c r="H38" s="106" t="s">
        <v>513</v>
      </c>
      <c r="I38" s="106" t="s">
        <v>514</v>
      </c>
      <c r="J38" s="59"/>
      <c r="K38" s="57" t="str">
        <f t="shared" ref="K38" si="39">N38</f>
        <v/>
      </c>
      <c r="L38" s="4" t="s">
        <v>490</v>
      </c>
      <c r="M38" s="97" t="str">
        <f t="shared" ref="M38" si="40">IF(H38="X",2,"")</f>
        <v/>
      </c>
      <c r="N38" s="97" t="str">
        <f t="shared" ref="N38" si="41">IF(H38="X","Por favor justifique su Concepto","")</f>
        <v/>
      </c>
      <c r="O38" s="3"/>
      <c r="P38" s="3"/>
    </row>
    <row r="39" spans="1:16" s="4" customFormat="1" ht="19.95" customHeight="1" x14ac:dyDescent="0.3">
      <c r="A39" s="21"/>
      <c r="B39" s="22"/>
      <c r="D39" s="67" t="s">
        <v>549</v>
      </c>
      <c r="E39" s="141" t="s">
        <v>609</v>
      </c>
      <c r="F39" s="142"/>
      <c r="G39" s="106" t="s">
        <v>512</v>
      </c>
      <c r="H39" s="106" t="s">
        <v>513</v>
      </c>
      <c r="I39" s="106" t="s">
        <v>514</v>
      </c>
      <c r="J39" s="59"/>
      <c r="K39" s="57" t="str">
        <f t="shared" ref="K39" si="42">N39</f>
        <v/>
      </c>
      <c r="L39" s="4" t="s">
        <v>490</v>
      </c>
      <c r="M39" s="97" t="str">
        <f t="shared" ref="M39" si="43">IF(H39="X",2,"")</f>
        <v/>
      </c>
      <c r="N39" s="97" t="str">
        <f t="shared" ref="N39" si="44">IF(H39="X","Por favor justifique su Concepto","")</f>
        <v/>
      </c>
      <c r="O39" s="3"/>
      <c r="P39" s="3"/>
    </row>
    <row r="40" spans="1:16" s="4" customFormat="1" ht="19.95" customHeight="1" x14ac:dyDescent="0.3">
      <c r="A40" s="21"/>
      <c r="B40" s="22"/>
      <c r="D40" s="66" t="s">
        <v>550</v>
      </c>
      <c r="E40" s="143" t="s">
        <v>610</v>
      </c>
      <c r="F40" s="144"/>
      <c r="G40" s="106" t="s">
        <v>512</v>
      </c>
      <c r="H40" s="106" t="s">
        <v>513</v>
      </c>
      <c r="I40" s="106" t="s">
        <v>514</v>
      </c>
      <c r="J40" s="59"/>
      <c r="K40" s="57" t="str">
        <f t="shared" ref="K40" si="45">N40</f>
        <v/>
      </c>
      <c r="L40" s="4" t="s">
        <v>490</v>
      </c>
      <c r="M40" s="97" t="str">
        <f t="shared" ref="M40" si="46">IF(H40="X",2,"")</f>
        <v/>
      </c>
      <c r="N40" s="97" t="str">
        <f t="shared" ref="N40" si="47">IF(H40="X","Por favor justifique su Concepto","")</f>
        <v/>
      </c>
      <c r="O40" s="3"/>
      <c r="P40" s="3"/>
    </row>
    <row r="41" spans="1:16" s="4" customFormat="1" ht="19.95" customHeight="1" x14ac:dyDescent="0.3">
      <c r="A41" s="21"/>
      <c r="B41" s="22"/>
      <c r="D41" s="67" t="s">
        <v>551</v>
      </c>
      <c r="E41" s="141" t="s">
        <v>611</v>
      </c>
      <c r="F41" s="142"/>
      <c r="G41" s="106" t="s">
        <v>512</v>
      </c>
      <c r="H41" s="106" t="s">
        <v>513</v>
      </c>
      <c r="I41" s="106" t="s">
        <v>514</v>
      </c>
      <c r="J41" s="59"/>
      <c r="K41" s="57" t="str">
        <f t="shared" ref="K41" si="48">N41</f>
        <v/>
      </c>
      <c r="L41" s="4" t="s">
        <v>490</v>
      </c>
      <c r="M41" s="97" t="str">
        <f t="shared" ref="M41" si="49">IF(H41="X",2,"")</f>
        <v/>
      </c>
      <c r="N41" s="97" t="str">
        <f t="shared" ref="N41" si="50">IF(H41="X","Por favor justifique su Concepto","")</f>
        <v/>
      </c>
      <c r="O41" s="3"/>
      <c r="P41" s="3"/>
    </row>
    <row r="42" spans="1:16" s="4" customFormat="1" ht="19.95" customHeight="1" x14ac:dyDescent="0.3">
      <c r="A42" s="21"/>
      <c r="B42" s="22"/>
      <c r="D42" s="66" t="s">
        <v>552</v>
      </c>
      <c r="E42" s="143" t="s">
        <v>612</v>
      </c>
      <c r="F42" s="144"/>
      <c r="G42" s="106" t="s">
        <v>512</v>
      </c>
      <c r="H42" s="106" t="s">
        <v>513</v>
      </c>
      <c r="I42" s="106" t="s">
        <v>514</v>
      </c>
      <c r="J42" s="59"/>
      <c r="K42" s="57" t="str">
        <f t="shared" ref="K42" si="51">N42</f>
        <v/>
      </c>
      <c r="L42" s="4" t="s">
        <v>490</v>
      </c>
      <c r="M42" s="97" t="str">
        <f t="shared" ref="M42" si="52">IF(H42="X",2,"")</f>
        <v/>
      </c>
      <c r="N42" s="97" t="str">
        <f t="shared" ref="N42" si="53">IF(H42="X","Por favor justifique su Concepto","")</f>
        <v/>
      </c>
      <c r="O42" s="3"/>
      <c r="P42" s="3"/>
    </row>
    <row r="43" spans="1:16" s="4" customFormat="1" ht="19.95" customHeight="1" x14ac:dyDescent="0.3">
      <c r="A43" s="21"/>
      <c r="B43" s="22"/>
      <c r="D43" s="67" t="s">
        <v>553</v>
      </c>
      <c r="E43" s="141" t="s">
        <v>613</v>
      </c>
      <c r="F43" s="142"/>
      <c r="G43" s="106" t="s">
        <v>512</v>
      </c>
      <c r="H43" s="106" t="s">
        <v>513</v>
      </c>
      <c r="I43" s="106" t="s">
        <v>514</v>
      </c>
      <c r="J43" s="59"/>
      <c r="K43" s="57" t="str">
        <f t="shared" ref="K43" si="54">N43</f>
        <v/>
      </c>
      <c r="L43" s="4" t="s">
        <v>490</v>
      </c>
      <c r="M43" s="97" t="str">
        <f t="shared" ref="M43" si="55">IF(H43="X",2,"")</f>
        <v/>
      </c>
      <c r="N43" s="97" t="str">
        <f t="shared" ref="N43" si="56">IF(H43="X","Por favor justifique su Concepto","")</f>
        <v/>
      </c>
      <c r="O43" s="3"/>
      <c r="P43" s="3"/>
    </row>
    <row r="44" spans="1:16" s="4" customFormat="1" ht="19.95" customHeight="1" x14ac:dyDescent="0.3">
      <c r="A44" s="21"/>
      <c r="B44" s="22"/>
      <c r="D44" s="66" t="s">
        <v>554</v>
      </c>
      <c r="E44" s="143" t="s">
        <v>614</v>
      </c>
      <c r="F44" s="144"/>
      <c r="G44" s="106" t="s">
        <v>512</v>
      </c>
      <c r="H44" s="106" t="s">
        <v>513</v>
      </c>
      <c r="I44" s="106" t="s">
        <v>514</v>
      </c>
      <c r="J44" s="59"/>
      <c r="K44" s="57" t="str">
        <f t="shared" ref="K44" si="57">N44</f>
        <v/>
      </c>
      <c r="L44" s="4" t="s">
        <v>490</v>
      </c>
      <c r="M44" s="97" t="str">
        <f t="shared" ref="M44" si="58">IF(H44="X",2,"")</f>
        <v/>
      </c>
      <c r="N44" s="97" t="str">
        <f t="shared" ref="N44" si="59">IF(H44="X","Por favor justifique su Concepto","")</f>
        <v/>
      </c>
      <c r="O44" s="3"/>
      <c r="P44" s="3"/>
    </row>
    <row r="45" spans="1:16" s="4" customFormat="1" ht="19.95" customHeight="1" x14ac:dyDescent="0.3">
      <c r="A45" s="21"/>
      <c r="B45" s="22"/>
      <c r="D45" s="67" t="s">
        <v>555</v>
      </c>
      <c r="E45" s="141" t="s">
        <v>615</v>
      </c>
      <c r="F45" s="142"/>
      <c r="G45" s="106" t="s">
        <v>512</v>
      </c>
      <c r="H45" s="106" t="s">
        <v>513</v>
      </c>
      <c r="I45" s="106" t="s">
        <v>514</v>
      </c>
      <c r="J45" s="59"/>
      <c r="K45" s="57" t="str">
        <f t="shared" ref="K45" si="60">N45</f>
        <v/>
      </c>
      <c r="L45" s="4" t="s">
        <v>490</v>
      </c>
      <c r="M45" s="97" t="str">
        <f t="shared" ref="M45" si="61">IF(H45="X",2,"")</f>
        <v/>
      </c>
      <c r="N45" s="97" t="str">
        <f t="shared" ref="N45" si="62">IF(H45="X","Por favor justifique su Concepto","")</f>
        <v/>
      </c>
      <c r="O45" s="3"/>
      <c r="P45" s="3"/>
    </row>
    <row r="46" spans="1:16" s="4" customFormat="1" ht="19.95" customHeight="1" x14ac:dyDescent="0.3">
      <c r="A46" s="21"/>
      <c r="B46" s="22"/>
      <c r="D46" s="66" t="s">
        <v>556</v>
      </c>
      <c r="E46" s="143" t="s">
        <v>616</v>
      </c>
      <c r="F46" s="144"/>
      <c r="G46" s="106" t="s">
        <v>512</v>
      </c>
      <c r="H46" s="106" t="s">
        <v>513</v>
      </c>
      <c r="I46" s="106" t="s">
        <v>514</v>
      </c>
      <c r="J46" s="59"/>
      <c r="K46" s="57" t="str">
        <f t="shared" ref="K46" si="63">N46</f>
        <v/>
      </c>
      <c r="L46" s="4" t="s">
        <v>490</v>
      </c>
      <c r="M46" s="97" t="str">
        <f t="shared" ref="M46" si="64">IF(H46="X",2,"")</f>
        <v/>
      </c>
      <c r="N46" s="97" t="str">
        <f t="shared" ref="N46" si="65">IF(H46="X","Por favor justifique su Concepto","")</f>
        <v/>
      </c>
      <c r="O46" s="3"/>
      <c r="P46" s="3"/>
    </row>
    <row r="47" spans="1:16" s="4" customFormat="1" ht="19.95" customHeight="1" x14ac:dyDescent="0.3">
      <c r="A47" s="21"/>
      <c r="B47" s="22"/>
      <c r="D47" s="67" t="s">
        <v>557</v>
      </c>
      <c r="E47" s="141" t="s">
        <v>617</v>
      </c>
      <c r="F47" s="142"/>
      <c r="G47" s="106" t="s">
        <v>512</v>
      </c>
      <c r="H47" s="106" t="s">
        <v>513</v>
      </c>
      <c r="I47" s="106" t="s">
        <v>514</v>
      </c>
      <c r="J47" s="59"/>
      <c r="K47" s="57" t="str">
        <f t="shared" ref="K47" si="66">N47</f>
        <v/>
      </c>
      <c r="L47" s="4" t="s">
        <v>490</v>
      </c>
      <c r="M47" s="97" t="str">
        <f t="shared" ref="M47" si="67">IF(H47="X",2,"")</f>
        <v/>
      </c>
      <c r="N47" s="97" t="str">
        <f t="shared" ref="N47" si="68">IF(H47="X","Por favor justifique su Concepto","")</f>
        <v/>
      </c>
      <c r="O47" s="3"/>
      <c r="P47" s="3"/>
    </row>
    <row r="48" spans="1:16" s="4" customFormat="1" ht="19.95" customHeight="1" x14ac:dyDescent="0.3">
      <c r="A48" s="21"/>
      <c r="B48" s="22"/>
      <c r="D48" s="66" t="s">
        <v>558</v>
      </c>
      <c r="E48" s="143" t="s">
        <v>618</v>
      </c>
      <c r="F48" s="144"/>
      <c r="G48" s="106" t="s">
        <v>512</v>
      </c>
      <c r="H48" s="106" t="s">
        <v>513</v>
      </c>
      <c r="I48" s="106" t="s">
        <v>514</v>
      </c>
      <c r="J48" s="59"/>
      <c r="K48" s="57" t="str">
        <f t="shared" ref="K48" si="69">N48</f>
        <v/>
      </c>
      <c r="L48" s="4" t="s">
        <v>490</v>
      </c>
      <c r="M48" s="97" t="str">
        <f t="shared" ref="M48" si="70">IF(H48="X",2,"")</f>
        <v/>
      </c>
      <c r="N48" s="97" t="str">
        <f t="shared" ref="N48" si="71">IF(H48="X","Por favor justifique su Concepto","")</f>
        <v/>
      </c>
      <c r="O48" s="3"/>
      <c r="P48" s="3"/>
    </row>
    <row r="49" spans="1:16" s="4" customFormat="1" ht="19.95" customHeight="1" x14ac:dyDescent="0.3">
      <c r="A49" s="21"/>
      <c r="B49" s="22"/>
      <c r="D49" s="67" t="s">
        <v>559</v>
      </c>
      <c r="E49" s="141" t="s">
        <v>619</v>
      </c>
      <c r="F49" s="142"/>
      <c r="G49" s="106" t="s">
        <v>512</v>
      </c>
      <c r="H49" s="106" t="s">
        <v>513</v>
      </c>
      <c r="I49" s="106" t="s">
        <v>514</v>
      </c>
      <c r="J49" s="59"/>
      <c r="K49" s="57" t="str">
        <f t="shared" ref="K49" si="72">N49</f>
        <v/>
      </c>
      <c r="L49" s="4" t="s">
        <v>490</v>
      </c>
      <c r="M49" s="97" t="str">
        <f t="shared" ref="M49" si="73">IF(H49="X",2,"")</f>
        <v/>
      </c>
      <c r="N49" s="97" t="str">
        <f t="shared" ref="N49" si="74">IF(H49="X","Por favor justifique su Concepto","")</f>
        <v/>
      </c>
      <c r="O49" s="3"/>
      <c r="P49" s="3"/>
    </row>
    <row r="50" spans="1:16" s="4" customFormat="1" ht="19.95" customHeight="1" x14ac:dyDescent="0.3">
      <c r="A50" s="21"/>
      <c r="B50" s="22"/>
      <c r="D50" s="66" t="s">
        <v>560</v>
      </c>
      <c r="E50" s="143" t="s">
        <v>620</v>
      </c>
      <c r="F50" s="144"/>
      <c r="G50" s="106" t="s">
        <v>512</v>
      </c>
      <c r="H50" s="106" t="s">
        <v>513</v>
      </c>
      <c r="I50" s="106" t="s">
        <v>514</v>
      </c>
      <c r="J50" s="59"/>
      <c r="K50" s="57" t="str">
        <f t="shared" ref="K50" si="75">N50</f>
        <v/>
      </c>
      <c r="L50" s="4" t="s">
        <v>490</v>
      </c>
      <c r="M50" s="97" t="str">
        <f t="shared" ref="M50" si="76">IF(H50="X",2,"")</f>
        <v/>
      </c>
      <c r="N50" s="97" t="str">
        <f t="shared" ref="N50" si="77">IF(H50="X","Por favor justifique su Concepto","")</f>
        <v/>
      </c>
      <c r="O50" s="3"/>
      <c r="P50" s="3"/>
    </row>
    <row r="51" spans="1:16" s="4" customFormat="1" ht="19.95" customHeight="1" x14ac:dyDescent="0.3">
      <c r="A51" s="21"/>
      <c r="B51" s="22"/>
      <c r="D51" s="67" t="s">
        <v>561</v>
      </c>
      <c r="E51" s="141" t="s">
        <v>621</v>
      </c>
      <c r="F51" s="142"/>
      <c r="G51" s="106" t="s">
        <v>512</v>
      </c>
      <c r="H51" s="106" t="s">
        <v>513</v>
      </c>
      <c r="I51" s="106" t="s">
        <v>514</v>
      </c>
      <c r="J51" s="59"/>
      <c r="K51" s="57" t="str">
        <f t="shared" ref="K51" si="78">N51</f>
        <v/>
      </c>
      <c r="L51" s="4" t="s">
        <v>490</v>
      </c>
      <c r="M51" s="97" t="str">
        <f t="shared" ref="M51" si="79">IF(H51="X",2,"")</f>
        <v/>
      </c>
      <c r="N51" s="97" t="str">
        <f t="shared" ref="N51" si="80">IF(H51="X","Por favor justifique su Concepto","")</f>
        <v/>
      </c>
      <c r="O51" s="3"/>
      <c r="P51" s="3"/>
    </row>
    <row r="52" spans="1:16" s="4" customFormat="1" ht="19.95" customHeight="1" x14ac:dyDescent="0.3">
      <c r="A52" s="21"/>
      <c r="B52" s="22"/>
      <c r="D52" s="66" t="s">
        <v>562</v>
      </c>
      <c r="E52" s="143" t="s">
        <v>622</v>
      </c>
      <c r="F52" s="144"/>
      <c r="G52" s="106"/>
      <c r="H52" s="106"/>
      <c r="I52" s="106"/>
      <c r="J52" s="59"/>
      <c r="K52" s="57"/>
      <c r="M52" s="97"/>
      <c r="N52" s="97"/>
      <c r="O52" s="3"/>
      <c r="P52" s="3"/>
    </row>
    <row r="53" spans="1:16" s="4" customFormat="1" ht="19.95" customHeight="1" x14ac:dyDescent="0.3">
      <c r="A53" s="21"/>
      <c r="B53" s="22"/>
      <c r="D53" s="67" t="s">
        <v>563</v>
      </c>
      <c r="E53" s="141" t="s">
        <v>623</v>
      </c>
      <c r="F53" s="142"/>
      <c r="G53" s="106" t="s">
        <v>512</v>
      </c>
      <c r="H53" s="106" t="s">
        <v>513</v>
      </c>
      <c r="I53" s="106" t="s">
        <v>514</v>
      </c>
      <c r="J53" s="59"/>
      <c r="K53" s="57" t="str">
        <f t="shared" ref="K53" si="81">N53</f>
        <v/>
      </c>
      <c r="L53" s="4" t="s">
        <v>490</v>
      </c>
      <c r="M53" s="97" t="str">
        <f t="shared" ref="M53" si="82">IF(H53="X",2,"")</f>
        <v/>
      </c>
      <c r="N53" s="97" t="str">
        <f t="shared" ref="N53" si="83">IF(H53="X","Por favor justifique su Concepto","")</f>
        <v/>
      </c>
      <c r="O53" s="3"/>
      <c r="P53" s="3"/>
    </row>
    <row r="54" spans="1:16" s="4" customFormat="1" ht="19.95" customHeight="1" x14ac:dyDescent="0.3">
      <c r="A54" s="21"/>
      <c r="B54" s="22"/>
      <c r="D54" s="66" t="s">
        <v>564</v>
      </c>
      <c r="E54" s="143" t="s">
        <v>624</v>
      </c>
      <c r="F54" s="144"/>
      <c r="G54" s="106" t="s">
        <v>512</v>
      </c>
      <c r="H54" s="106" t="s">
        <v>513</v>
      </c>
      <c r="I54" s="106" t="s">
        <v>514</v>
      </c>
      <c r="J54" s="59"/>
      <c r="K54" s="57" t="str">
        <f t="shared" ref="K54" si="84">N54</f>
        <v/>
      </c>
      <c r="L54" s="4" t="s">
        <v>490</v>
      </c>
      <c r="M54" s="97" t="str">
        <f t="shared" ref="M54" si="85">IF(H54="X",2,"")</f>
        <v/>
      </c>
      <c r="N54" s="97" t="str">
        <f t="shared" ref="N54" si="86">IF(H54="X","Por favor justifique su Concepto","")</f>
        <v/>
      </c>
      <c r="O54" s="3"/>
      <c r="P54" s="3"/>
    </row>
    <row r="55" spans="1:16" s="4" customFormat="1" ht="19.95" customHeight="1" x14ac:dyDescent="0.3">
      <c r="A55" s="21"/>
      <c r="B55" s="22"/>
      <c r="D55" s="67" t="s">
        <v>565</v>
      </c>
      <c r="E55" s="141" t="s">
        <v>625</v>
      </c>
      <c r="F55" s="142"/>
      <c r="G55" s="106" t="s">
        <v>512</v>
      </c>
      <c r="H55" s="106" t="s">
        <v>513</v>
      </c>
      <c r="I55" s="106" t="s">
        <v>514</v>
      </c>
      <c r="J55" s="59"/>
      <c r="K55" s="57" t="str">
        <f t="shared" ref="K55" si="87">N55</f>
        <v/>
      </c>
      <c r="L55" s="4" t="s">
        <v>490</v>
      </c>
      <c r="M55" s="97" t="str">
        <f t="shared" ref="M55" si="88">IF(H55="X",2,"")</f>
        <v/>
      </c>
      <c r="N55" s="97" t="str">
        <f t="shared" ref="N55" si="89">IF(H55="X","Por favor justifique su Concepto","")</f>
        <v/>
      </c>
      <c r="O55" s="3"/>
      <c r="P55" s="3"/>
    </row>
    <row r="56" spans="1:16" s="4" customFormat="1" ht="30" customHeight="1" x14ac:dyDescent="0.3">
      <c r="A56" s="21"/>
      <c r="B56" s="22"/>
      <c r="D56" s="66" t="s">
        <v>566</v>
      </c>
      <c r="E56" s="143" t="s">
        <v>626</v>
      </c>
      <c r="F56" s="144"/>
      <c r="G56" s="106" t="s">
        <v>512</v>
      </c>
      <c r="H56" s="106" t="s">
        <v>513</v>
      </c>
      <c r="I56" s="106" t="s">
        <v>514</v>
      </c>
      <c r="J56" s="59"/>
      <c r="K56" s="57" t="str">
        <f t="shared" ref="K56" si="90">N56</f>
        <v/>
      </c>
      <c r="L56" s="4" t="s">
        <v>490</v>
      </c>
      <c r="M56" s="97" t="str">
        <f t="shared" ref="M56" si="91">IF(H56="X",2,"")</f>
        <v/>
      </c>
      <c r="N56" s="97" t="str">
        <f t="shared" ref="N56" si="92">IF(H56="X","Por favor justifique su Concepto","")</f>
        <v/>
      </c>
      <c r="O56" s="3"/>
      <c r="P56" s="3"/>
    </row>
    <row r="57" spans="1:16" s="4" customFormat="1" ht="19.95" customHeight="1" x14ac:dyDescent="0.3">
      <c r="A57" s="21"/>
      <c r="B57" s="22"/>
      <c r="D57" s="67" t="s">
        <v>567</v>
      </c>
      <c r="E57" s="141" t="s">
        <v>627</v>
      </c>
      <c r="F57" s="142"/>
      <c r="G57" s="106" t="s">
        <v>512</v>
      </c>
      <c r="H57" s="106" t="s">
        <v>513</v>
      </c>
      <c r="I57" s="106" t="s">
        <v>514</v>
      </c>
      <c r="J57" s="59"/>
      <c r="K57" s="57" t="str">
        <f t="shared" ref="K57" si="93">N57</f>
        <v/>
      </c>
      <c r="L57" s="4" t="s">
        <v>490</v>
      </c>
      <c r="M57" s="97" t="str">
        <f t="shared" ref="M57" si="94">IF(H57="X",2,"")</f>
        <v/>
      </c>
      <c r="N57" s="97" t="str">
        <f t="shared" ref="N57" si="95">IF(H57="X","Por favor justifique su Concepto","")</f>
        <v/>
      </c>
      <c r="O57" s="3"/>
      <c r="P57" s="3"/>
    </row>
    <row r="58" spans="1:16" s="4" customFormat="1" ht="19.95" customHeight="1" x14ac:dyDescent="0.3">
      <c r="A58" s="21"/>
      <c r="B58" s="22"/>
      <c r="D58" s="66" t="s">
        <v>568</v>
      </c>
      <c r="E58" s="143" t="s">
        <v>628</v>
      </c>
      <c r="F58" s="144"/>
      <c r="G58" s="106" t="s">
        <v>512</v>
      </c>
      <c r="H58" s="106" t="s">
        <v>513</v>
      </c>
      <c r="I58" s="106" t="s">
        <v>514</v>
      </c>
      <c r="J58" s="59"/>
      <c r="K58" s="57" t="str">
        <f t="shared" ref="K58" si="96">N58</f>
        <v/>
      </c>
      <c r="L58" s="4" t="s">
        <v>490</v>
      </c>
      <c r="M58" s="97" t="str">
        <f t="shared" ref="M58" si="97">IF(H58="X",2,"")</f>
        <v/>
      </c>
      <c r="N58" s="97" t="str">
        <f t="shared" ref="N58" si="98">IF(H58="X","Por favor justifique su Concepto","")</f>
        <v/>
      </c>
      <c r="O58" s="3"/>
      <c r="P58" s="3"/>
    </row>
    <row r="59" spans="1:16" s="4" customFormat="1" ht="19.95" customHeight="1" x14ac:dyDescent="0.3">
      <c r="A59" s="21"/>
      <c r="B59" s="22"/>
      <c r="D59" s="67" t="s">
        <v>569</v>
      </c>
      <c r="E59" s="141" t="s">
        <v>629</v>
      </c>
      <c r="F59" s="142"/>
      <c r="G59" s="106" t="s">
        <v>512</v>
      </c>
      <c r="H59" s="106" t="s">
        <v>513</v>
      </c>
      <c r="I59" s="106" t="s">
        <v>514</v>
      </c>
      <c r="J59" s="59"/>
      <c r="K59" s="57" t="str">
        <f t="shared" ref="K59" si="99">N59</f>
        <v/>
      </c>
      <c r="L59" s="4" t="s">
        <v>490</v>
      </c>
      <c r="M59" s="97" t="str">
        <f t="shared" ref="M59" si="100">IF(H59="X",2,"")</f>
        <v/>
      </c>
      <c r="N59" s="97" t="str">
        <f t="shared" ref="N59" si="101">IF(H59="X","Por favor justifique su Concepto","")</f>
        <v/>
      </c>
      <c r="O59" s="3"/>
      <c r="P59" s="3"/>
    </row>
    <row r="60" spans="1:16" s="4" customFormat="1" ht="19.95" customHeight="1" x14ac:dyDescent="0.3">
      <c r="A60" s="21"/>
      <c r="B60" s="22"/>
      <c r="D60" s="66" t="s">
        <v>570</v>
      </c>
      <c r="E60" s="143" t="s">
        <v>630</v>
      </c>
      <c r="F60" s="144"/>
      <c r="G60" s="106" t="s">
        <v>512</v>
      </c>
      <c r="H60" s="106" t="s">
        <v>513</v>
      </c>
      <c r="I60" s="106" t="s">
        <v>514</v>
      </c>
      <c r="J60" s="59"/>
      <c r="K60" s="57" t="str">
        <f t="shared" ref="K60" si="102">N60</f>
        <v/>
      </c>
      <c r="L60" s="4" t="s">
        <v>490</v>
      </c>
      <c r="M60" s="97" t="str">
        <f t="shared" ref="M60" si="103">IF(H60="X",2,"")</f>
        <v/>
      </c>
      <c r="N60" s="97" t="str">
        <f t="shared" ref="N60" si="104">IF(H60="X","Por favor justifique su Concepto","")</f>
        <v/>
      </c>
      <c r="O60" s="3"/>
      <c r="P60" s="3"/>
    </row>
    <row r="61" spans="1:16" s="4" customFormat="1" ht="19.95" customHeight="1" x14ac:dyDescent="0.3">
      <c r="A61" s="21"/>
      <c r="B61" s="22"/>
      <c r="D61" s="67" t="s">
        <v>571</v>
      </c>
      <c r="E61" s="141" t="s">
        <v>631</v>
      </c>
      <c r="F61" s="142"/>
      <c r="G61" s="106" t="s">
        <v>512</v>
      </c>
      <c r="H61" s="106" t="s">
        <v>513</v>
      </c>
      <c r="I61" s="106" t="s">
        <v>514</v>
      </c>
      <c r="J61" s="59"/>
      <c r="K61" s="57" t="str">
        <f t="shared" ref="K61" si="105">N61</f>
        <v/>
      </c>
      <c r="L61" s="4" t="s">
        <v>490</v>
      </c>
      <c r="M61" s="97" t="str">
        <f t="shared" ref="M61" si="106">IF(H61="X",2,"")</f>
        <v/>
      </c>
      <c r="N61" s="97" t="str">
        <f t="shared" ref="N61" si="107">IF(H61="X","Por favor justifique su Concepto","")</f>
        <v/>
      </c>
      <c r="O61" s="3"/>
      <c r="P61" s="3"/>
    </row>
    <row r="62" spans="1:16" s="4" customFormat="1" ht="19.95" customHeight="1" x14ac:dyDescent="0.3">
      <c r="A62" s="21"/>
      <c r="B62" s="22"/>
      <c r="D62" s="66" t="s">
        <v>572</v>
      </c>
      <c r="E62" s="143" t="s">
        <v>632</v>
      </c>
      <c r="F62" s="144"/>
      <c r="G62" s="106" t="s">
        <v>512</v>
      </c>
      <c r="H62" s="106" t="s">
        <v>513</v>
      </c>
      <c r="I62" s="106" t="s">
        <v>514</v>
      </c>
      <c r="J62" s="59"/>
      <c r="K62" s="57" t="str">
        <f t="shared" ref="K62" si="108">N62</f>
        <v/>
      </c>
      <c r="L62" s="4" t="s">
        <v>490</v>
      </c>
      <c r="M62" s="97" t="str">
        <f t="shared" ref="M62" si="109">IF(H62="X",2,"")</f>
        <v/>
      </c>
      <c r="N62" s="97" t="str">
        <f t="shared" ref="N62" si="110">IF(H62="X","Por favor justifique su Concepto","")</f>
        <v/>
      </c>
      <c r="O62" s="3"/>
      <c r="P62" s="3"/>
    </row>
    <row r="63" spans="1:16" s="4" customFormat="1" ht="19.95" customHeight="1" x14ac:dyDescent="0.3">
      <c r="A63" s="21"/>
      <c r="B63" s="22"/>
      <c r="D63" s="67" t="s">
        <v>573</v>
      </c>
      <c r="E63" s="141" t="s">
        <v>633</v>
      </c>
      <c r="F63" s="142"/>
      <c r="G63" s="106" t="s">
        <v>512</v>
      </c>
      <c r="H63" s="106" t="s">
        <v>513</v>
      </c>
      <c r="I63" s="106" t="s">
        <v>514</v>
      </c>
      <c r="J63" s="59"/>
      <c r="K63" s="57" t="str">
        <f t="shared" ref="K63" si="111">N63</f>
        <v/>
      </c>
      <c r="L63" s="4" t="s">
        <v>490</v>
      </c>
      <c r="M63" s="97" t="str">
        <f t="shared" ref="M63" si="112">IF(H63="X",2,"")</f>
        <v/>
      </c>
      <c r="N63" s="97" t="str">
        <f t="shared" ref="N63" si="113">IF(H63="X","Por favor justifique su Concepto","")</f>
        <v/>
      </c>
      <c r="O63" s="3"/>
      <c r="P63" s="3"/>
    </row>
    <row r="64" spans="1:16" s="4" customFormat="1" ht="19.95" customHeight="1" x14ac:dyDescent="0.3">
      <c r="A64" s="21"/>
      <c r="B64" s="22"/>
      <c r="D64" s="66" t="s">
        <v>574</v>
      </c>
      <c r="E64" s="143" t="s">
        <v>634</v>
      </c>
      <c r="F64" s="144"/>
      <c r="G64" s="106" t="s">
        <v>512</v>
      </c>
      <c r="H64" s="106" t="s">
        <v>513</v>
      </c>
      <c r="I64" s="106" t="s">
        <v>514</v>
      </c>
      <c r="J64" s="59"/>
      <c r="K64" s="57" t="str">
        <f t="shared" ref="K64" si="114">N64</f>
        <v/>
      </c>
      <c r="L64" s="4" t="s">
        <v>490</v>
      </c>
      <c r="M64" s="97" t="str">
        <f t="shared" ref="M64" si="115">IF(H64="X",2,"")</f>
        <v/>
      </c>
      <c r="N64" s="97" t="str">
        <f t="shared" ref="N64" si="116">IF(H64="X","Por favor justifique su Concepto","")</f>
        <v/>
      </c>
      <c r="O64" s="3"/>
      <c r="P64" s="3"/>
    </row>
    <row r="65" spans="1:16" s="4" customFormat="1" ht="19.95" customHeight="1" x14ac:dyDescent="0.3">
      <c r="A65" s="21"/>
      <c r="B65" s="22"/>
      <c r="D65" s="67" t="s">
        <v>575</v>
      </c>
      <c r="E65" s="141" t="s">
        <v>635</v>
      </c>
      <c r="F65" s="142"/>
      <c r="G65" s="106" t="s">
        <v>512</v>
      </c>
      <c r="H65" s="106" t="s">
        <v>513</v>
      </c>
      <c r="I65" s="106" t="s">
        <v>514</v>
      </c>
      <c r="J65" s="59"/>
      <c r="K65" s="57" t="str">
        <f t="shared" ref="K65" si="117">N65</f>
        <v/>
      </c>
      <c r="L65" s="4" t="s">
        <v>490</v>
      </c>
      <c r="M65" s="97" t="str">
        <f t="shared" ref="M65" si="118">IF(H65="X",2,"")</f>
        <v/>
      </c>
      <c r="N65" s="97" t="str">
        <f t="shared" ref="N65" si="119">IF(H65="X","Por favor justifique su Concepto","")</f>
        <v/>
      </c>
      <c r="O65" s="3"/>
      <c r="P65" s="3"/>
    </row>
    <row r="66" spans="1:16" s="4" customFormat="1" ht="30" customHeight="1" x14ac:dyDescent="0.3">
      <c r="A66" s="21"/>
      <c r="B66" s="22"/>
      <c r="D66" s="66" t="s">
        <v>576</v>
      </c>
      <c r="E66" s="143" t="s">
        <v>636</v>
      </c>
      <c r="F66" s="144"/>
      <c r="G66" s="106" t="s">
        <v>512</v>
      </c>
      <c r="H66" s="106" t="s">
        <v>513</v>
      </c>
      <c r="I66" s="106" t="s">
        <v>514</v>
      </c>
      <c r="J66" s="59"/>
      <c r="K66" s="57" t="str">
        <f t="shared" ref="K66" si="120">N66</f>
        <v/>
      </c>
      <c r="L66" s="4" t="s">
        <v>490</v>
      </c>
      <c r="M66" s="97" t="str">
        <f t="shared" ref="M66" si="121">IF(H66="X",2,"")</f>
        <v/>
      </c>
      <c r="N66" s="97" t="str">
        <f t="shared" ref="N66" si="122">IF(H66="X","Por favor justifique su Concepto","")</f>
        <v/>
      </c>
      <c r="O66" s="3"/>
      <c r="P66" s="3"/>
    </row>
    <row r="67" spans="1:16" s="4" customFormat="1" ht="30" customHeight="1" x14ac:dyDescent="0.3">
      <c r="A67" s="21"/>
      <c r="B67" s="22"/>
      <c r="D67" s="67" t="s">
        <v>577</v>
      </c>
      <c r="E67" s="141" t="s">
        <v>637</v>
      </c>
      <c r="F67" s="142"/>
      <c r="G67" s="106" t="s">
        <v>512</v>
      </c>
      <c r="H67" s="106" t="s">
        <v>513</v>
      </c>
      <c r="I67" s="106" t="s">
        <v>514</v>
      </c>
      <c r="J67" s="59"/>
      <c r="K67" s="57" t="str">
        <f t="shared" ref="K67" si="123">N67</f>
        <v/>
      </c>
      <c r="L67" s="4" t="s">
        <v>490</v>
      </c>
      <c r="M67" s="97" t="str">
        <f t="shared" ref="M67" si="124">IF(H67="X",2,"")</f>
        <v/>
      </c>
      <c r="N67" s="97" t="str">
        <f t="shared" ref="N67" si="125">IF(H67="X","Por favor justifique su Concepto","")</f>
        <v/>
      </c>
      <c r="O67" s="3"/>
      <c r="P67" s="3"/>
    </row>
    <row r="68" spans="1:16" s="4" customFormat="1" ht="19.95" customHeight="1" x14ac:dyDescent="0.3">
      <c r="A68" s="21"/>
      <c r="B68" s="22"/>
      <c r="D68" s="66" t="s">
        <v>578</v>
      </c>
      <c r="E68" s="143" t="s">
        <v>638</v>
      </c>
      <c r="F68" s="144"/>
      <c r="G68" s="106" t="s">
        <v>512</v>
      </c>
      <c r="H68" s="106" t="s">
        <v>513</v>
      </c>
      <c r="I68" s="106" t="s">
        <v>514</v>
      </c>
      <c r="J68" s="59"/>
      <c r="K68" s="57" t="str">
        <f t="shared" ref="K68" si="126">N68</f>
        <v/>
      </c>
      <c r="L68" s="4" t="s">
        <v>490</v>
      </c>
      <c r="M68" s="97" t="str">
        <f t="shared" ref="M68" si="127">IF(H68="X",2,"")</f>
        <v/>
      </c>
      <c r="N68" s="97" t="str">
        <f t="shared" ref="N68" si="128">IF(H68="X","Por favor justifique su Concepto","")</f>
        <v/>
      </c>
      <c r="O68" s="3"/>
      <c r="P68" s="3"/>
    </row>
    <row r="69" spans="1:16" s="4" customFormat="1" ht="19.95" customHeight="1" x14ac:dyDescent="0.3">
      <c r="A69" s="21"/>
      <c r="B69" s="22"/>
      <c r="D69" s="67" t="s">
        <v>579</v>
      </c>
      <c r="E69" s="141" t="s">
        <v>639</v>
      </c>
      <c r="F69" s="142"/>
      <c r="G69" s="106" t="s">
        <v>512</v>
      </c>
      <c r="H69" s="106" t="s">
        <v>513</v>
      </c>
      <c r="I69" s="106" t="s">
        <v>514</v>
      </c>
      <c r="J69" s="59"/>
      <c r="K69" s="57" t="str">
        <f t="shared" ref="K69" si="129">N69</f>
        <v/>
      </c>
      <c r="L69" s="4" t="s">
        <v>490</v>
      </c>
      <c r="M69" s="97" t="str">
        <f t="shared" ref="M69" si="130">IF(H69="X",2,"")</f>
        <v/>
      </c>
      <c r="N69" s="97" t="str">
        <f t="shared" ref="N69" si="131">IF(H69="X","Por favor justifique su Concepto","")</f>
        <v/>
      </c>
      <c r="O69" s="3"/>
      <c r="P69" s="3"/>
    </row>
    <row r="70" spans="1:16" s="4" customFormat="1" ht="30" customHeight="1" x14ac:dyDescent="0.3">
      <c r="A70" s="21"/>
      <c r="B70" s="22"/>
      <c r="D70" s="66" t="s">
        <v>580</v>
      </c>
      <c r="E70" s="143" t="s">
        <v>640</v>
      </c>
      <c r="F70" s="144"/>
      <c r="G70" s="106" t="s">
        <v>512</v>
      </c>
      <c r="H70" s="106" t="s">
        <v>513</v>
      </c>
      <c r="I70" s="106" t="s">
        <v>514</v>
      </c>
      <c r="J70" s="59"/>
      <c r="K70" s="57" t="str">
        <f t="shared" ref="K70" si="132">N70</f>
        <v/>
      </c>
      <c r="L70" s="4" t="s">
        <v>490</v>
      </c>
      <c r="M70" s="97" t="str">
        <f t="shared" ref="M70" si="133">IF(H70="X",2,"")</f>
        <v/>
      </c>
      <c r="N70" s="97" t="str">
        <f t="shared" ref="N70" si="134">IF(H70="X","Por favor justifique su Concepto","")</f>
        <v/>
      </c>
      <c r="O70" s="3"/>
      <c r="P70" s="3"/>
    </row>
    <row r="71" spans="1:16" s="4" customFormat="1" ht="19.95" customHeight="1" x14ac:dyDescent="0.3">
      <c r="A71" s="21"/>
      <c r="B71" s="22"/>
      <c r="D71" s="67" t="s">
        <v>581</v>
      </c>
      <c r="E71" s="141" t="s">
        <v>641</v>
      </c>
      <c r="F71" s="142"/>
      <c r="G71" s="106" t="s">
        <v>512</v>
      </c>
      <c r="H71" s="106" t="s">
        <v>513</v>
      </c>
      <c r="I71" s="106" t="s">
        <v>514</v>
      </c>
      <c r="J71" s="59"/>
      <c r="K71" s="57" t="str">
        <f t="shared" ref="K71" si="135">N71</f>
        <v/>
      </c>
      <c r="L71" s="4" t="s">
        <v>490</v>
      </c>
      <c r="M71" s="97" t="str">
        <f t="shared" ref="M71" si="136">IF(H71="X",2,"")</f>
        <v/>
      </c>
      <c r="N71" s="97" t="str">
        <f t="shared" ref="N71" si="137">IF(H71="X","Por favor justifique su Concepto","")</f>
        <v/>
      </c>
      <c r="O71" s="3"/>
      <c r="P71" s="3"/>
    </row>
    <row r="72" spans="1:16" s="4" customFormat="1" ht="30" customHeight="1" x14ac:dyDescent="0.3">
      <c r="A72" s="21"/>
      <c r="B72" s="22"/>
      <c r="D72" s="66" t="s">
        <v>582</v>
      </c>
      <c r="E72" s="143" t="s">
        <v>642</v>
      </c>
      <c r="F72" s="144"/>
      <c r="G72" s="106" t="s">
        <v>512</v>
      </c>
      <c r="H72" s="106" t="s">
        <v>513</v>
      </c>
      <c r="I72" s="106" t="s">
        <v>514</v>
      </c>
      <c r="J72" s="59"/>
      <c r="K72" s="57" t="str">
        <f t="shared" ref="K72" si="138">N72</f>
        <v/>
      </c>
      <c r="L72" s="4" t="s">
        <v>490</v>
      </c>
      <c r="M72" s="97" t="str">
        <f t="shared" ref="M72" si="139">IF(H72="X",2,"")</f>
        <v/>
      </c>
      <c r="N72" s="97" t="str">
        <f t="shared" ref="N72" si="140">IF(H72="X","Por favor justifique su Concepto","")</f>
        <v/>
      </c>
      <c r="O72" s="3"/>
      <c r="P72" s="3"/>
    </row>
    <row r="73" spans="1:16" s="4" customFormat="1" ht="19.95" customHeight="1" x14ac:dyDescent="0.3">
      <c r="A73" s="21"/>
      <c r="B73" s="22"/>
      <c r="D73" s="67" t="s">
        <v>583</v>
      </c>
      <c r="E73" s="141" t="s">
        <v>643</v>
      </c>
      <c r="F73" s="142"/>
      <c r="G73" s="106" t="s">
        <v>512</v>
      </c>
      <c r="H73" s="106" t="s">
        <v>513</v>
      </c>
      <c r="I73" s="106" t="s">
        <v>514</v>
      </c>
      <c r="J73" s="59"/>
      <c r="K73" s="57" t="str">
        <f t="shared" ref="K73" si="141">N73</f>
        <v/>
      </c>
      <c r="L73" s="4" t="s">
        <v>490</v>
      </c>
      <c r="M73" s="97" t="str">
        <f t="shared" ref="M73" si="142">IF(H73="X",2,"")</f>
        <v/>
      </c>
      <c r="N73" s="97" t="str">
        <f t="shared" ref="N73" si="143">IF(H73="X","Por favor justifique su Concepto","")</f>
        <v/>
      </c>
      <c r="O73" s="3"/>
      <c r="P73" s="3"/>
    </row>
    <row r="74" spans="1:16" s="4" customFormat="1" ht="19.95" customHeight="1" x14ac:dyDescent="0.3">
      <c r="A74" s="21"/>
      <c r="B74" s="22"/>
      <c r="D74" s="66" t="s">
        <v>584</v>
      </c>
      <c r="E74" s="143" t="s">
        <v>644</v>
      </c>
      <c r="F74" s="144"/>
      <c r="G74" s="106" t="s">
        <v>512</v>
      </c>
      <c r="H74" s="106" t="s">
        <v>513</v>
      </c>
      <c r="I74" s="106" t="s">
        <v>514</v>
      </c>
      <c r="J74" s="59"/>
      <c r="K74" s="57" t="str">
        <f t="shared" ref="K74" si="144">N74</f>
        <v/>
      </c>
      <c r="L74" s="4" t="s">
        <v>490</v>
      </c>
      <c r="M74" s="97" t="str">
        <f t="shared" ref="M74" si="145">IF(H74="X",2,"")</f>
        <v/>
      </c>
      <c r="N74" s="97" t="str">
        <f t="shared" ref="N74" si="146">IF(H74="X","Por favor justifique su Concepto","")</f>
        <v/>
      </c>
      <c r="O74" s="3"/>
      <c r="P74" s="3"/>
    </row>
    <row r="75" spans="1:16" s="4" customFormat="1" ht="19.95" customHeight="1" x14ac:dyDescent="0.3">
      <c r="A75" s="21"/>
      <c r="B75" s="22"/>
      <c r="D75" s="67" t="s">
        <v>585</v>
      </c>
      <c r="E75" s="141" t="s">
        <v>645</v>
      </c>
      <c r="F75" s="142"/>
      <c r="G75" s="106" t="s">
        <v>512</v>
      </c>
      <c r="H75" s="106" t="s">
        <v>513</v>
      </c>
      <c r="I75" s="106" t="s">
        <v>514</v>
      </c>
      <c r="J75" s="59"/>
      <c r="K75" s="57" t="str">
        <f t="shared" ref="K75" si="147">N75</f>
        <v/>
      </c>
      <c r="L75" s="4" t="s">
        <v>490</v>
      </c>
      <c r="M75" s="97" t="str">
        <f t="shared" ref="M75" si="148">IF(H75="X",2,"")</f>
        <v/>
      </c>
      <c r="N75" s="97" t="str">
        <f t="shared" ref="N75" si="149">IF(H75="X","Por favor justifique su Concepto","")</f>
        <v/>
      </c>
      <c r="O75" s="3"/>
      <c r="P75" s="3"/>
    </row>
    <row r="76" spans="1:16" s="4" customFormat="1" ht="19.95" customHeight="1" x14ac:dyDescent="0.3">
      <c r="A76" s="21"/>
      <c r="B76" s="22"/>
      <c r="D76" s="66" t="s">
        <v>586</v>
      </c>
      <c r="E76" s="143" t="s">
        <v>646</v>
      </c>
      <c r="F76" s="144"/>
      <c r="G76" s="106" t="s">
        <v>512</v>
      </c>
      <c r="H76" s="106" t="s">
        <v>513</v>
      </c>
      <c r="I76" s="106" t="s">
        <v>514</v>
      </c>
      <c r="J76" s="59"/>
      <c r="K76" s="57" t="str">
        <f t="shared" ref="K76" si="150">N76</f>
        <v/>
      </c>
      <c r="L76" s="4" t="s">
        <v>490</v>
      </c>
      <c r="M76" s="97" t="str">
        <f t="shared" ref="M76" si="151">IF(H76="X",2,"")</f>
        <v/>
      </c>
      <c r="N76" s="97" t="str">
        <f t="shared" ref="N76" si="152">IF(H76="X","Por favor justifique su Concepto","")</f>
        <v/>
      </c>
      <c r="O76" s="3"/>
      <c r="P76" s="3"/>
    </row>
    <row r="77" spans="1:16" s="4" customFormat="1" ht="19.95" customHeight="1" x14ac:dyDescent="0.3">
      <c r="A77" s="21"/>
      <c r="B77" s="22"/>
      <c r="D77" s="67" t="s">
        <v>587</v>
      </c>
      <c r="E77" s="141" t="s">
        <v>647</v>
      </c>
      <c r="F77" s="142"/>
      <c r="G77" s="106" t="s">
        <v>512</v>
      </c>
      <c r="H77" s="106" t="s">
        <v>513</v>
      </c>
      <c r="I77" s="106" t="s">
        <v>514</v>
      </c>
      <c r="J77" s="59"/>
      <c r="K77" s="57" t="str">
        <f t="shared" ref="K77" si="153">N77</f>
        <v/>
      </c>
      <c r="L77" s="4" t="s">
        <v>490</v>
      </c>
      <c r="M77" s="97" t="str">
        <f t="shared" ref="M77" si="154">IF(H77="X",2,"")</f>
        <v/>
      </c>
      <c r="N77" s="97" t="str">
        <f t="shared" ref="N77" si="155">IF(H77="X","Por favor justifique su Concepto","")</f>
        <v/>
      </c>
      <c r="O77" s="3"/>
      <c r="P77" s="3"/>
    </row>
    <row r="78" spans="1:16" s="4" customFormat="1" ht="19.95" customHeight="1" x14ac:dyDescent="0.3">
      <c r="A78" s="21"/>
      <c r="B78" s="22"/>
      <c r="D78" s="66" t="s">
        <v>588</v>
      </c>
      <c r="E78" s="143" t="s">
        <v>648</v>
      </c>
      <c r="F78" s="144"/>
      <c r="G78" s="106" t="s">
        <v>512</v>
      </c>
      <c r="H78" s="106" t="s">
        <v>513</v>
      </c>
      <c r="I78" s="106" t="s">
        <v>514</v>
      </c>
      <c r="J78" s="59"/>
      <c r="K78" s="57" t="str">
        <f t="shared" ref="K78" si="156">N78</f>
        <v/>
      </c>
      <c r="L78" s="4" t="s">
        <v>490</v>
      </c>
      <c r="M78" s="97" t="str">
        <f t="shared" ref="M78" si="157">IF(H78="X",2,"")</f>
        <v/>
      </c>
      <c r="N78" s="97" t="str">
        <f t="shared" ref="N78" si="158">IF(H78="X","Por favor justifique su Concepto","")</f>
        <v/>
      </c>
      <c r="O78" s="3"/>
      <c r="P78" s="3"/>
    </row>
    <row r="79" spans="1:16" s="4" customFormat="1" ht="19.95" customHeight="1" x14ac:dyDescent="0.3">
      <c r="A79" s="21"/>
      <c r="B79" s="22"/>
      <c r="D79" s="67" t="s">
        <v>589</v>
      </c>
      <c r="E79" s="141" t="s">
        <v>649</v>
      </c>
      <c r="F79" s="142"/>
      <c r="G79" s="106" t="s">
        <v>512</v>
      </c>
      <c r="H79" s="106" t="s">
        <v>513</v>
      </c>
      <c r="I79" s="106" t="s">
        <v>514</v>
      </c>
      <c r="J79" s="59"/>
      <c r="K79" s="57" t="str">
        <f t="shared" ref="K79" si="159">N79</f>
        <v/>
      </c>
      <c r="L79" s="4" t="s">
        <v>490</v>
      </c>
      <c r="M79" s="97" t="str">
        <f t="shared" ref="M79" si="160">IF(H79="X",2,"")</f>
        <v/>
      </c>
      <c r="N79" s="97" t="str">
        <f t="shared" ref="N79" si="161">IF(H79="X","Por favor justifique su Concepto","")</f>
        <v/>
      </c>
      <c r="O79" s="3"/>
      <c r="P79" s="3"/>
    </row>
    <row r="80" spans="1:16" s="4" customFormat="1" ht="30" customHeight="1" x14ac:dyDescent="0.3">
      <c r="A80" s="21"/>
      <c r="B80" s="22"/>
      <c r="D80" s="66" t="s">
        <v>590</v>
      </c>
      <c r="E80" s="143" t="s">
        <v>650</v>
      </c>
      <c r="F80" s="144"/>
      <c r="G80" s="106" t="s">
        <v>512</v>
      </c>
      <c r="H80" s="106" t="s">
        <v>513</v>
      </c>
      <c r="I80" s="106" t="s">
        <v>514</v>
      </c>
      <c r="J80" s="59"/>
      <c r="K80" s="57" t="str">
        <f t="shared" ref="K80" si="162">N80</f>
        <v/>
      </c>
      <c r="L80" s="4" t="s">
        <v>490</v>
      </c>
      <c r="M80" s="97" t="str">
        <f t="shared" ref="M80" si="163">IF(H80="X",2,"")</f>
        <v/>
      </c>
      <c r="N80" s="97" t="str">
        <f t="shared" ref="N80" si="164">IF(H80="X","Por favor justifique su Concepto","")</f>
        <v/>
      </c>
      <c r="O80" s="3"/>
      <c r="P80" s="3"/>
    </row>
    <row r="81" spans="1:16" s="4" customFormat="1" ht="19.95" customHeight="1" x14ac:dyDescent="0.3">
      <c r="A81" s="21"/>
      <c r="B81" s="22"/>
      <c r="D81" s="67" t="s">
        <v>591</v>
      </c>
      <c r="E81" s="141" t="s">
        <v>651</v>
      </c>
      <c r="F81" s="142"/>
      <c r="G81" s="106" t="s">
        <v>512</v>
      </c>
      <c r="H81" s="106" t="s">
        <v>513</v>
      </c>
      <c r="I81" s="106" t="s">
        <v>514</v>
      </c>
      <c r="J81" s="59"/>
      <c r="K81" s="57" t="str">
        <f t="shared" ref="K81" si="165">N81</f>
        <v/>
      </c>
      <c r="L81" s="4" t="s">
        <v>490</v>
      </c>
      <c r="M81" s="97" t="str">
        <f t="shared" ref="M81" si="166">IF(H81="X",2,"")</f>
        <v/>
      </c>
      <c r="N81" s="97" t="str">
        <f t="shared" ref="N81" si="167">IF(H81="X","Por favor justifique su Concepto","")</f>
        <v/>
      </c>
      <c r="O81" s="3"/>
      <c r="P81" s="3"/>
    </row>
    <row r="82" spans="1:16" s="4" customFormat="1" ht="30" customHeight="1" x14ac:dyDescent="0.3">
      <c r="A82" s="21"/>
      <c r="B82" s="22"/>
      <c r="D82" s="66" t="s">
        <v>592</v>
      </c>
      <c r="E82" s="143" t="s">
        <v>652</v>
      </c>
      <c r="F82" s="144"/>
      <c r="G82" s="106" t="s">
        <v>512</v>
      </c>
      <c r="H82" s="106" t="s">
        <v>513</v>
      </c>
      <c r="I82" s="106" t="s">
        <v>514</v>
      </c>
      <c r="J82" s="59"/>
      <c r="K82" s="57" t="str">
        <f t="shared" ref="K82" si="168">N82</f>
        <v/>
      </c>
      <c r="L82" s="4" t="s">
        <v>490</v>
      </c>
      <c r="M82" s="97" t="str">
        <f t="shared" ref="M82" si="169">IF(H82="X",2,"")</f>
        <v/>
      </c>
      <c r="N82" s="97" t="str">
        <f t="shared" ref="N82" si="170">IF(H82="X","Por favor justifique su Concepto","")</f>
        <v/>
      </c>
      <c r="O82" s="3"/>
      <c r="P82" s="3"/>
    </row>
    <row r="83" spans="1:16" s="4" customFormat="1" ht="19.95" customHeight="1" x14ac:dyDescent="0.3">
      <c r="A83" s="21"/>
      <c r="B83" s="22"/>
      <c r="D83" s="67" t="s">
        <v>593</v>
      </c>
      <c r="E83" s="141" t="s">
        <v>653</v>
      </c>
      <c r="F83" s="142"/>
      <c r="G83" s="106" t="s">
        <v>512</v>
      </c>
      <c r="H83" s="106" t="s">
        <v>513</v>
      </c>
      <c r="I83" s="106" t="s">
        <v>514</v>
      </c>
      <c r="J83" s="59"/>
      <c r="K83" s="57" t="str">
        <f t="shared" ref="K83" si="171">N83</f>
        <v/>
      </c>
      <c r="L83" s="4" t="s">
        <v>490</v>
      </c>
      <c r="M83" s="97" t="str">
        <f t="shared" ref="M83" si="172">IF(H83="X",2,"")</f>
        <v/>
      </c>
      <c r="N83" s="97" t="str">
        <f t="shared" ref="N83" si="173">IF(H83="X","Por favor justifique su Concepto","")</f>
        <v/>
      </c>
      <c r="O83" s="3"/>
      <c r="P83" s="3"/>
    </row>
    <row r="84" spans="1:16" s="4" customFormat="1" ht="19.95" customHeight="1" x14ac:dyDescent="0.3">
      <c r="A84" s="21"/>
      <c r="B84" s="22"/>
      <c r="D84" s="66" t="s">
        <v>594</v>
      </c>
      <c r="E84" s="143" t="s">
        <v>654</v>
      </c>
      <c r="F84" s="144"/>
      <c r="G84" s="106" t="s">
        <v>512</v>
      </c>
      <c r="H84" s="106" t="s">
        <v>513</v>
      </c>
      <c r="I84" s="106" t="s">
        <v>514</v>
      </c>
      <c r="J84" s="59"/>
      <c r="K84" s="57" t="str">
        <f t="shared" ref="K84" si="174">N84</f>
        <v/>
      </c>
      <c r="L84" s="4" t="s">
        <v>490</v>
      </c>
      <c r="M84" s="97" t="str">
        <f t="shared" ref="M84" si="175">IF(H84="X",2,"")</f>
        <v/>
      </c>
      <c r="N84" s="97" t="str">
        <f t="shared" ref="N84" si="176">IF(H84="X","Por favor justifique su Concepto","")</f>
        <v/>
      </c>
      <c r="O84" s="3"/>
      <c r="P84" s="3"/>
    </row>
    <row r="85" spans="1:16" s="4" customFormat="1" ht="19.95" customHeight="1" x14ac:dyDescent="0.3">
      <c r="A85" s="7"/>
      <c r="B85" s="25"/>
      <c r="D85" s="63" t="s">
        <v>873</v>
      </c>
      <c r="E85" s="64"/>
      <c r="F85" s="64"/>
      <c r="G85" s="64"/>
      <c r="H85" s="64"/>
      <c r="I85" s="64"/>
      <c r="J85" s="64"/>
      <c r="K85" s="60"/>
      <c r="L85" s="19" t="s">
        <v>490</v>
      </c>
      <c r="M85" s="97" t="str">
        <f t="shared" si="0"/>
        <v/>
      </c>
      <c r="N85" s="97" t="str">
        <f t="shared" si="1"/>
        <v/>
      </c>
      <c r="O85" s="3"/>
      <c r="P85" s="3"/>
    </row>
    <row r="86" spans="1:16" s="4" customFormat="1" ht="30" customHeight="1" x14ac:dyDescent="0.3">
      <c r="A86" s="24"/>
      <c r="B86" s="25"/>
      <c r="D86" s="67" t="s">
        <v>666</v>
      </c>
      <c r="E86" s="141" t="s">
        <v>667</v>
      </c>
      <c r="F86" s="142"/>
      <c r="G86" s="106" t="s">
        <v>512</v>
      </c>
      <c r="H86" s="106" t="s">
        <v>513</v>
      </c>
      <c r="I86" s="106" t="s">
        <v>514</v>
      </c>
      <c r="J86" s="59"/>
      <c r="K86" s="57" t="str">
        <f t="shared" ref="K86:K106" si="177">N86</f>
        <v/>
      </c>
      <c r="L86" s="4" t="s">
        <v>490</v>
      </c>
      <c r="M86" s="122" t="str">
        <f t="shared" ref="M86:M106" si="178">IF(H86="X",2,"")</f>
        <v/>
      </c>
      <c r="N86" s="123" t="str">
        <f t="shared" ref="N86:N106" si="179">IF(H86="X","Por favor justifique su Concepto","")</f>
        <v/>
      </c>
      <c r="P86" s="3"/>
    </row>
    <row r="87" spans="1:16" s="4" customFormat="1" ht="30" customHeight="1" x14ac:dyDescent="0.3">
      <c r="A87" s="24"/>
      <c r="B87" s="25"/>
      <c r="D87" s="66" t="s">
        <v>668</v>
      </c>
      <c r="E87" s="143" t="s">
        <v>669</v>
      </c>
      <c r="F87" s="144"/>
      <c r="G87" s="106" t="s">
        <v>512</v>
      </c>
      <c r="H87" s="106" t="s">
        <v>513</v>
      </c>
      <c r="I87" s="106" t="s">
        <v>514</v>
      </c>
      <c r="J87" s="59"/>
      <c r="K87" s="57" t="str">
        <f t="shared" ref="K87" si="180">N87</f>
        <v/>
      </c>
      <c r="L87" s="4" t="s">
        <v>490</v>
      </c>
      <c r="M87" s="122" t="str">
        <f t="shared" ref="M87" si="181">IF(H87="X",2,"")</f>
        <v/>
      </c>
      <c r="N87" s="123" t="str">
        <f t="shared" ref="N87" si="182">IF(H87="X","Por favor justifique su Concepto","")</f>
        <v/>
      </c>
      <c r="P87" s="3"/>
    </row>
    <row r="88" spans="1:16" s="4" customFormat="1" ht="30" customHeight="1" x14ac:dyDescent="0.3">
      <c r="A88" s="24"/>
      <c r="B88" s="25"/>
      <c r="D88" s="67" t="s">
        <v>670</v>
      </c>
      <c r="E88" s="141" t="s">
        <v>671</v>
      </c>
      <c r="F88" s="142"/>
      <c r="G88" s="106" t="s">
        <v>512</v>
      </c>
      <c r="H88" s="106" t="s">
        <v>513</v>
      </c>
      <c r="I88" s="106" t="s">
        <v>514</v>
      </c>
      <c r="J88" s="59"/>
      <c r="K88" s="57" t="str">
        <f t="shared" ref="K88" si="183">N88</f>
        <v/>
      </c>
      <c r="L88" s="4" t="s">
        <v>490</v>
      </c>
      <c r="M88" s="122" t="str">
        <f t="shared" ref="M88" si="184">IF(H88="X",2,"")</f>
        <v/>
      </c>
      <c r="N88" s="123" t="str">
        <f t="shared" ref="N88" si="185">IF(H88="X","Por favor justifique su Concepto","")</f>
        <v/>
      </c>
      <c r="P88" s="3"/>
    </row>
    <row r="89" spans="1:16" s="4" customFormat="1" ht="30" customHeight="1" x14ac:dyDescent="0.3">
      <c r="A89" s="24"/>
      <c r="B89" s="25"/>
      <c r="D89" s="66" t="s">
        <v>672</v>
      </c>
      <c r="E89" s="143" t="s">
        <v>673</v>
      </c>
      <c r="F89" s="144"/>
      <c r="G89" s="106" t="s">
        <v>512</v>
      </c>
      <c r="H89" s="106" t="s">
        <v>513</v>
      </c>
      <c r="I89" s="106" t="s">
        <v>514</v>
      </c>
      <c r="J89" s="59"/>
      <c r="K89" s="57" t="str">
        <f t="shared" ref="K89" si="186">N89</f>
        <v/>
      </c>
      <c r="L89" s="4" t="s">
        <v>490</v>
      </c>
      <c r="M89" s="122" t="str">
        <f t="shared" ref="M89" si="187">IF(H89="X",2,"")</f>
        <v/>
      </c>
      <c r="N89" s="123" t="str">
        <f t="shared" ref="N89" si="188">IF(H89="X","Por favor justifique su Concepto","")</f>
        <v/>
      </c>
      <c r="P89" s="3"/>
    </row>
    <row r="90" spans="1:16" s="4" customFormat="1" ht="19.95" customHeight="1" x14ac:dyDescent="0.3">
      <c r="A90" s="24"/>
      <c r="B90" s="25"/>
      <c r="D90" s="67" t="s">
        <v>674</v>
      </c>
      <c r="E90" s="141" t="s">
        <v>675</v>
      </c>
      <c r="F90" s="142"/>
      <c r="G90" s="106" t="s">
        <v>512</v>
      </c>
      <c r="H90" s="106" t="s">
        <v>513</v>
      </c>
      <c r="I90" s="106" t="s">
        <v>514</v>
      </c>
      <c r="J90" s="59"/>
      <c r="K90" s="57" t="str">
        <f t="shared" ref="K90" si="189">N90</f>
        <v/>
      </c>
      <c r="L90" s="4" t="s">
        <v>490</v>
      </c>
      <c r="M90" s="122" t="str">
        <f t="shared" ref="M90" si="190">IF(H90="X",2,"")</f>
        <v/>
      </c>
      <c r="N90" s="123" t="str">
        <f t="shared" ref="N90" si="191">IF(H90="X","Por favor justifique su Concepto","")</f>
        <v/>
      </c>
      <c r="P90" s="3"/>
    </row>
    <row r="91" spans="1:16" s="4" customFormat="1" ht="30" customHeight="1" x14ac:dyDescent="0.3">
      <c r="A91" s="24"/>
      <c r="B91" s="25"/>
      <c r="D91" s="66" t="s">
        <v>676</v>
      </c>
      <c r="E91" s="143" t="s">
        <v>677</v>
      </c>
      <c r="F91" s="144"/>
      <c r="G91" s="106" t="s">
        <v>512</v>
      </c>
      <c r="H91" s="106" t="s">
        <v>513</v>
      </c>
      <c r="I91" s="106" t="s">
        <v>514</v>
      </c>
      <c r="J91" s="59"/>
      <c r="K91" s="57" t="str">
        <f t="shared" ref="K91" si="192">N91</f>
        <v/>
      </c>
      <c r="L91" s="4" t="s">
        <v>490</v>
      </c>
      <c r="M91" s="122" t="str">
        <f t="shared" ref="M91" si="193">IF(H91="X",2,"")</f>
        <v/>
      </c>
      <c r="N91" s="123" t="str">
        <f t="shared" ref="N91" si="194">IF(H91="X","Por favor justifique su Concepto","")</f>
        <v/>
      </c>
      <c r="P91" s="3"/>
    </row>
    <row r="92" spans="1:16" s="4" customFormat="1" ht="30" customHeight="1" x14ac:dyDescent="0.3">
      <c r="A92" s="24"/>
      <c r="B92" s="25"/>
      <c r="D92" s="67" t="s">
        <v>678</v>
      </c>
      <c r="E92" s="141" t="s">
        <v>679</v>
      </c>
      <c r="F92" s="142"/>
      <c r="G92" s="106" t="s">
        <v>512</v>
      </c>
      <c r="H92" s="106" t="s">
        <v>513</v>
      </c>
      <c r="I92" s="106" t="s">
        <v>514</v>
      </c>
      <c r="J92" s="59"/>
      <c r="K92" s="57" t="str">
        <f t="shared" ref="K92" si="195">N92</f>
        <v/>
      </c>
      <c r="L92" s="4" t="s">
        <v>490</v>
      </c>
      <c r="M92" s="122" t="str">
        <f t="shared" ref="M92" si="196">IF(H92="X",2,"")</f>
        <v/>
      </c>
      <c r="N92" s="123" t="str">
        <f t="shared" ref="N92" si="197">IF(H92="X","Por favor justifique su Concepto","")</f>
        <v/>
      </c>
      <c r="P92" s="3"/>
    </row>
    <row r="93" spans="1:16" s="4" customFormat="1" ht="30" customHeight="1" x14ac:dyDescent="0.3">
      <c r="A93" s="24"/>
      <c r="B93" s="25"/>
      <c r="D93" s="66" t="s">
        <v>680</v>
      </c>
      <c r="E93" s="143" t="s">
        <v>681</v>
      </c>
      <c r="F93" s="144"/>
      <c r="G93" s="106" t="s">
        <v>512</v>
      </c>
      <c r="H93" s="106" t="s">
        <v>513</v>
      </c>
      <c r="I93" s="106" t="s">
        <v>514</v>
      </c>
      <c r="J93" s="59"/>
      <c r="K93" s="57" t="str">
        <f t="shared" ref="K93" si="198">N93</f>
        <v/>
      </c>
      <c r="L93" s="4" t="s">
        <v>490</v>
      </c>
      <c r="M93" s="122" t="str">
        <f t="shared" ref="M93" si="199">IF(H93="X",2,"")</f>
        <v/>
      </c>
      <c r="N93" s="123" t="str">
        <f t="shared" ref="N93" si="200">IF(H93="X","Por favor justifique su Concepto","")</f>
        <v/>
      </c>
      <c r="P93" s="3"/>
    </row>
    <row r="94" spans="1:16" s="4" customFormat="1" ht="19.95" customHeight="1" x14ac:dyDescent="0.3">
      <c r="A94" s="24"/>
      <c r="B94" s="25"/>
      <c r="D94" s="67" t="s">
        <v>682</v>
      </c>
      <c r="E94" s="141" t="s">
        <v>683</v>
      </c>
      <c r="F94" s="142"/>
      <c r="G94" s="106" t="s">
        <v>512</v>
      </c>
      <c r="H94" s="106" t="s">
        <v>513</v>
      </c>
      <c r="I94" s="106" t="s">
        <v>514</v>
      </c>
      <c r="J94" s="59"/>
      <c r="K94" s="57" t="str">
        <f t="shared" ref="K94" si="201">N94</f>
        <v/>
      </c>
      <c r="L94" s="4" t="s">
        <v>490</v>
      </c>
      <c r="M94" s="122" t="str">
        <f t="shared" ref="M94" si="202">IF(H94="X",2,"")</f>
        <v/>
      </c>
      <c r="N94" s="123" t="str">
        <f t="shared" ref="N94" si="203">IF(H94="X","Por favor justifique su Concepto","")</f>
        <v/>
      </c>
      <c r="P94" s="3"/>
    </row>
    <row r="95" spans="1:16" s="4" customFormat="1" ht="30" customHeight="1" x14ac:dyDescent="0.3">
      <c r="A95" s="24"/>
      <c r="B95" s="25"/>
      <c r="D95" s="66" t="s">
        <v>684</v>
      </c>
      <c r="E95" s="143" t="s">
        <v>685</v>
      </c>
      <c r="F95" s="144"/>
      <c r="G95" s="106" t="s">
        <v>512</v>
      </c>
      <c r="H95" s="106" t="s">
        <v>513</v>
      </c>
      <c r="I95" s="106" t="s">
        <v>514</v>
      </c>
      <c r="J95" s="59"/>
      <c r="K95" s="57" t="str">
        <f t="shared" ref="K95" si="204">N95</f>
        <v/>
      </c>
      <c r="L95" s="4" t="s">
        <v>490</v>
      </c>
      <c r="M95" s="122" t="str">
        <f t="shared" ref="M95" si="205">IF(H95="X",2,"")</f>
        <v/>
      </c>
      <c r="N95" s="123" t="str">
        <f t="shared" ref="N95" si="206">IF(H95="X","Por favor justifique su Concepto","")</f>
        <v/>
      </c>
      <c r="P95" s="3"/>
    </row>
    <row r="96" spans="1:16" s="4" customFormat="1" ht="30" customHeight="1" x14ac:dyDescent="0.3">
      <c r="A96" s="24"/>
      <c r="B96" s="25"/>
      <c r="D96" s="67" t="s">
        <v>686</v>
      </c>
      <c r="E96" s="141" t="s">
        <v>687</v>
      </c>
      <c r="F96" s="142"/>
      <c r="G96" s="106" t="s">
        <v>512</v>
      </c>
      <c r="H96" s="106" t="s">
        <v>513</v>
      </c>
      <c r="I96" s="106" t="s">
        <v>514</v>
      </c>
      <c r="J96" s="59"/>
      <c r="K96" s="57" t="str">
        <f t="shared" ref="K96" si="207">N96</f>
        <v/>
      </c>
      <c r="L96" s="4" t="s">
        <v>490</v>
      </c>
      <c r="M96" s="122" t="str">
        <f t="shared" ref="M96" si="208">IF(H96="X",2,"")</f>
        <v/>
      </c>
      <c r="N96" s="123" t="str">
        <f t="shared" ref="N96" si="209">IF(H96="X","Por favor justifique su Concepto","")</f>
        <v/>
      </c>
      <c r="P96" s="3"/>
    </row>
    <row r="97" spans="1:16" s="4" customFormat="1" ht="30" customHeight="1" x14ac:dyDescent="0.3">
      <c r="A97" s="24"/>
      <c r="B97" s="25"/>
      <c r="D97" s="66" t="s">
        <v>688</v>
      </c>
      <c r="E97" s="143" t="s">
        <v>689</v>
      </c>
      <c r="F97" s="144"/>
      <c r="G97" s="106" t="s">
        <v>512</v>
      </c>
      <c r="H97" s="106" t="s">
        <v>513</v>
      </c>
      <c r="I97" s="106" t="s">
        <v>514</v>
      </c>
      <c r="J97" s="59"/>
      <c r="K97" s="57" t="str">
        <f t="shared" ref="K97" si="210">N97</f>
        <v/>
      </c>
      <c r="L97" s="4" t="s">
        <v>490</v>
      </c>
      <c r="M97" s="122" t="str">
        <f t="shared" ref="M97" si="211">IF(H97="X",2,"")</f>
        <v/>
      </c>
      <c r="N97" s="123" t="str">
        <f t="shared" ref="N97" si="212">IF(H97="X","Por favor justifique su Concepto","")</f>
        <v/>
      </c>
      <c r="P97" s="3"/>
    </row>
    <row r="98" spans="1:16" s="4" customFormat="1" ht="30" customHeight="1" x14ac:dyDescent="0.3">
      <c r="A98" s="24"/>
      <c r="B98" s="25"/>
      <c r="D98" s="67" t="s">
        <v>690</v>
      </c>
      <c r="E98" s="141" t="s">
        <v>691</v>
      </c>
      <c r="F98" s="142"/>
      <c r="G98" s="106" t="s">
        <v>512</v>
      </c>
      <c r="H98" s="106" t="s">
        <v>513</v>
      </c>
      <c r="I98" s="106" t="s">
        <v>514</v>
      </c>
      <c r="J98" s="59"/>
      <c r="K98" s="57" t="str">
        <f t="shared" ref="K98" si="213">N98</f>
        <v/>
      </c>
      <c r="L98" s="4" t="s">
        <v>490</v>
      </c>
      <c r="M98" s="122" t="str">
        <f t="shared" ref="M98" si="214">IF(H98="X",2,"")</f>
        <v/>
      </c>
      <c r="N98" s="123" t="str">
        <f t="shared" ref="N98" si="215">IF(H98="X","Por favor justifique su Concepto","")</f>
        <v/>
      </c>
      <c r="P98" s="3"/>
    </row>
    <row r="99" spans="1:16" s="4" customFormat="1" ht="19.95" customHeight="1" x14ac:dyDescent="0.3">
      <c r="A99" s="24"/>
      <c r="B99" s="25"/>
      <c r="D99" s="66" t="s">
        <v>692</v>
      </c>
      <c r="E99" s="143" t="s">
        <v>693</v>
      </c>
      <c r="F99" s="144"/>
      <c r="G99" s="106" t="s">
        <v>512</v>
      </c>
      <c r="H99" s="106" t="s">
        <v>513</v>
      </c>
      <c r="I99" s="106" t="s">
        <v>514</v>
      </c>
      <c r="J99" s="59"/>
      <c r="K99" s="57" t="str">
        <f t="shared" ref="K99" si="216">N99</f>
        <v/>
      </c>
      <c r="L99" s="4" t="s">
        <v>490</v>
      </c>
      <c r="M99" s="122" t="str">
        <f t="shared" ref="M99" si="217">IF(H99="X",2,"")</f>
        <v/>
      </c>
      <c r="N99" s="123" t="str">
        <f t="shared" ref="N99" si="218">IF(H99="X","Por favor justifique su Concepto","")</f>
        <v/>
      </c>
      <c r="P99" s="3"/>
    </row>
    <row r="100" spans="1:16" s="4" customFormat="1" ht="30" customHeight="1" x14ac:dyDescent="0.3">
      <c r="A100" s="24"/>
      <c r="B100" s="25"/>
      <c r="D100" s="67" t="s">
        <v>694</v>
      </c>
      <c r="E100" s="141" t="s">
        <v>695</v>
      </c>
      <c r="F100" s="142"/>
      <c r="G100" s="106" t="s">
        <v>512</v>
      </c>
      <c r="H100" s="106" t="s">
        <v>513</v>
      </c>
      <c r="I100" s="106" t="s">
        <v>514</v>
      </c>
      <c r="J100" s="59"/>
      <c r="K100" s="57" t="str">
        <f t="shared" ref="K100" si="219">N100</f>
        <v/>
      </c>
      <c r="L100" s="4" t="s">
        <v>490</v>
      </c>
      <c r="M100" s="122" t="str">
        <f t="shared" ref="M100" si="220">IF(H100="X",2,"")</f>
        <v/>
      </c>
      <c r="N100" s="123" t="str">
        <f t="shared" ref="N100" si="221">IF(H100="X","Por favor justifique su Concepto","")</f>
        <v/>
      </c>
      <c r="P100" s="3"/>
    </row>
    <row r="101" spans="1:16" s="4" customFormat="1" ht="30" customHeight="1" x14ac:dyDescent="0.3">
      <c r="A101" s="24"/>
      <c r="B101" s="25"/>
      <c r="D101" s="66" t="s">
        <v>696</v>
      </c>
      <c r="E101" s="143" t="s">
        <v>697</v>
      </c>
      <c r="F101" s="144"/>
      <c r="G101" s="106" t="s">
        <v>512</v>
      </c>
      <c r="H101" s="106" t="s">
        <v>513</v>
      </c>
      <c r="I101" s="106" t="s">
        <v>514</v>
      </c>
      <c r="J101" s="59"/>
      <c r="K101" s="57" t="str">
        <f t="shared" ref="K101" si="222">N101</f>
        <v/>
      </c>
      <c r="L101" s="4" t="s">
        <v>490</v>
      </c>
      <c r="M101" s="122" t="str">
        <f t="shared" ref="M101" si="223">IF(H101="X",2,"")</f>
        <v/>
      </c>
      <c r="N101" s="123" t="str">
        <f t="shared" ref="N101" si="224">IF(H101="X","Por favor justifique su Concepto","")</f>
        <v/>
      </c>
      <c r="P101" s="3"/>
    </row>
    <row r="102" spans="1:16" s="4" customFormat="1" ht="30" customHeight="1" x14ac:dyDescent="0.3">
      <c r="A102" s="24"/>
      <c r="B102" s="25"/>
      <c r="D102" s="67" t="s">
        <v>698</v>
      </c>
      <c r="E102" s="141" t="s">
        <v>699</v>
      </c>
      <c r="F102" s="142"/>
      <c r="G102" s="106" t="s">
        <v>512</v>
      </c>
      <c r="H102" s="106" t="s">
        <v>513</v>
      </c>
      <c r="I102" s="106" t="s">
        <v>514</v>
      </c>
      <c r="J102" s="59"/>
      <c r="K102" s="57" t="str">
        <f t="shared" ref="K102" si="225">N102</f>
        <v/>
      </c>
      <c r="L102" s="4" t="s">
        <v>490</v>
      </c>
      <c r="M102" s="122" t="str">
        <f t="shared" ref="M102" si="226">IF(H102="X",2,"")</f>
        <v/>
      </c>
      <c r="N102" s="123" t="str">
        <f t="shared" ref="N102" si="227">IF(H102="X","Por favor justifique su Concepto","")</f>
        <v/>
      </c>
      <c r="P102" s="3"/>
    </row>
    <row r="103" spans="1:16" s="4" customFormat="1" ht="19.95" customHeight="1" x14ac:dyDescent="0.3">
      <c r="A103" s="24"/>
      <c r="B103" s="25"/>
      <c r="D103" s="66" t="s">
        <v>700</v>
      </c>
      <c r="E103" s="143" t="s">
        <v>701</v>
      </c>
      <c r="F103" s="144"/>
      <c r="G103" s="106" t="s">
        <v>512</v>
      </c>
      <c r="H103" s="106" t="s">
        <v>513</v>
      </c>
      <c r="I103" s="106" t="s">
        <v>514</v>
      </c>
      <c r="J103" s="59"/>
      <c r="K103" s="57" t="str">
        <f t="shared" ref="K103" si="228">N103</f>
        <v/>
      </c>
      <c r="L103" s="4" t="s">
        <v>490</v>
      </c>
      <c r="M103" s="122" t="str">
        <f t="shared" ref="M103" si="229">IF(H103="X",2,"")</f>
        <v/>
      </c>
      <c r="N103" s="123" t="str">
        <f t="shared" ref="N103" si="230">IF(H103="X","Por favor justifique su Concepto","")</f>
        <v/>
      </c>
      <c r="P103" s="3"/>
    </row>
    <row r="104" spans="1:16" s="4" customFormat="1" ht="19.95" customHeight="1" x14ac:dyDescent="0.3">
      <c r="A104" s="24"/>
      <c r="B104" s="25"/>
      <c r="D104" s="67" t="s">
        <v>702</v>
      </c>
      <c r="E104" s="141" t="s">
        <v>703</v>
      </c>
      <c r="F104" s="142"/>
      <c r="G104" s="106" t="s">
        <v>512</v>
      </c>
      <c r="H104" s="106" t="s">
        <v>513</v>
      </c>
      <c r="I104" s="106" t="s">
        <v>514</v>
      </c>
      <c r="J104" s="59"/>
      <c r="K104" s="57" t="str">
        <f t="shared" ref="K104" si="231">N104</f>
        <v/>
      </c>
      <c r="L104" s="4" t="s">
        <v>490</v>
      </c>
      <c r="M104" s="122" t="str">
        <f t="shared" ref="M104" si="232">IF(H104="X",2,"")</f>
        <v/>
      </c>
      <c r="N104" s="123" t="str">
        <f t="shared" ref="N104" si="233">IF(H104="X","Por favor justifique su Concepto","")</f>
        <v/>
      </c>
      <c r="P104" s="3"/>
    </row>
    <row r="105" spans="1:16" s="4" customFormat="1" ht="30" customHeight="1" x14ac:dyDescent="0.3">
      <c r="A105" s="24"/>
      <c r="B105" s="25"/>
      <c r="D105" s="66" t="s">
        <v>704</v>
      </c>
      <c r="E105" s="143" t="s">
        <v>705</v>
      </c>
      <c r="F105" s="144"/>
      <c r="G105" s="106" t="s">
        <v>512</v>
      </c>
      <c r="H105" s="106" t="s">
        <v>513</v>
      </c>
      <c r="I105" s="106" t="s">
        <v>514</v>
      </c>
      <c r="J105" s="59"/>
      <c r="K105" s="57" t="str">
        <f t="shared" ref="K105" si="234">N105</f>
        <v/>
      </c>
      <c r="L105" s="4" t="s">
        <v>490</v>
      </c>
      <c r="M105" s="122" t="str">
        <f t="shared" ref="M105" si="235">IF(H105="X",2,"")</f>
        <v/>
      </c>
      <c r="N105" s="123" t="str">
        <f t="shared" ref="N105" si="236">IF(H105="X","Por favor justifique su Concepto","")</f>
        <v/>
      </c>
      <c r="P105" s="3"/>
    </row>
    <row r="106" spans="1:16" s="4" customFormat="1" ht="19.95" customHeight="1" x14ac:dyDescent="0.3">
      <c r="A106" s="24"/>
      <c r="B106" s="25"/>
      <c r="D106" s="67" t="s">
        <v>706</v>
      </c>
      <c r="E106" s="141" t="s">
        <v>707</v>
      </c>
      <c r="F106" s="142"/>
      <c r="G106" s="106" t="s">
        <v>512</v>
      </c>
      <c r="H106" s="106" t="s">
        <v>513</v>
      </c>
      <c r="I106" s="106" t="s">
        <v>514</v>
      </c>
      <c r="J106" s="59"/>
      <c r="K106" s="57" t="str">
        <f t="shared" si="177"/>
        <v/>
      </c>
      <c r="L106" s="4" t="s">
        <v>490</v>
      </c>
      <c r="M106" s="122" t="str">
        <f t="shared" si="178"/>
        <v/>
      </c>
      <c r="N106" s="123" t="str">
        <f t="shared" si="179"/>
        <v/>
      </c>
      <c r="P106" s="3"/>
    </row>
    <row r="107" spans="1:16" s="4" customFormat="1" ht="19.95" customHeight="1" x14ac:dyDescent="0.3">
      <c r="A107" s="7"/>
      <c r="B107" s="25"/>
      <c r="D107" s="63" t="s">
        <v>875</v>
      </c>
      <c r="E107" s="64"/>
      <c r="F107" s="64"/>
      <c r="G107" s="64"/>
      <c r="H107" s="64"/>
      <c r="I107" s="64"/>
      <c r="J107" s="64"/>
      <c r="K107" s="60"/>
      <c r="L107" s="19" t="s">
        <v>490</v>
      </c>
      <c r="M107" s="97" t="str">
        <f t="shared" si="0"/>
        <v/>
      </c>
      <c r="N107" s="97" t="str">
        <f t="shared" si="1"/>
        <v/>
      </c>
      <c r="O107" s="3"/>
      <c r="P107" s="3"/>
    </row>
    <row r="108" spans="1:16" s="4" customFormat="1" ht="30" customHeight="1" x14ac:dyDescent="0.3">
      <c r="A108" s="21" t="s">
        <v>33</v>
      </c>
      <c r="B108" s="22"/>
      <c r="D108" s="67" t="s">
        <v>777</v>
      </c>
      <c r="E108" s="141" t="s">
        <v>733</v>
      </c>
      <c r="F108" s="142"/>
      <c r="G108" s="106" t="s">
        <v>512</v>
      </c>
      <c r="H108" s="106" t="s">
        <v>513</v>
      </c>
      <c r="I108" s="106" t="s">
        <v>514</v>
      </c>
      <c r="J108" s="59"/>
      <c r="K108" s="57" t="str">
        <f t="shared" ref="K108:K140" si="237">N108</f>
        <v/>
      </c>
      <c r="M108" s="97" t="str">
        <f t="shared" si="0"/>
        <v/>
      </c>
      <c r="N108" s="97" t="str">
        <f t="shared" si="1"/>
        <v/>
      </c>
      <c r="O108" s="3"/>
      <c r="P108" s="3"/>
    </row>
    <row r="109" spans="1:16" s="4" customFormat="1" ht="19.95" customHeight="1" x14ac:dyDescent="0.3">
      <c r="A109" s="20" t="s">
        <v>35</v>
      </c>
      <c r="B109" s="6"/>
      <c r="D109" s="66" t="s">
        <v>778</v>
      </c>
      <c r="E109" s="143" t="s">
        <v>735</v>
      </c>
      <c r="F109" s="144"/>
      <c r="G109" s="106" t="s">
        <v>512</v>
      </c>
      <c r="H109" s="106" t="s">
        <v>513</v>
      </c>
      <c r="I109" s="106" t="s">
        <v>514</v>
      </c>
      <c r="J109" s="59"/>
      <c r="K109" s="57" t="str">
        <f t="shared" si="237"/>
        <v/>
      </c>
      <c r="M109" s="97" t="str">
        <f t="shared" si="0"/>
        <v/>
      </c>
      <c r="N109" s="97" t="str">
        <f t="shared" si="1"/>
        <v/>
      </c>
      <c r="O109" s="3"/>
      <c r="P109" s="3"/>
    </row>
    <row r="110" spans="1:16" s="4" customFormat="1" ht="19.95" customHeight="1" x14ac:dyDescent="0.3">
      <c r="A110" s="20" t="s">
        <v>35</v>
      </c>
      <c r="B110" s="6"/>
      <c r="D110" s="67" t="s">
        <v>779</v>
      </c>
      <c r="E110" s="141" t="s">
        <v>736</v>
      </c>
      <c r="F110" s="142"/>
      <c r="G110" s="106" t="s">
        <v>512</v>
      </c>
      <c r="H110" s="106" t="s">
        <v>513</v>
      </c>
      <c r="I110" s="106" t="s">
        <v>514</v>
      </c>
      <c r="J110" s="59"/>
      <c r="K110" s="57" t="str">
        <f t="shared" ref="K110" si="238">N110</f>
        <v/>
      </c>
      <c r="M110" s="97" t="str">
        <f t="shared" si="0"/>
        <v/>
      </c>
      <c r="N110" s="97" t="str">
        <f t="shared" si="1"/>
        <v/>
      </c>
      <c r="O110" s="3"/>
      <c r="P110" s="3"/>
    </row>
    <row r="111" spans="1:16" s="4" customFormat="1" ht="45" customHeight="1" x14ac:dyDescent="0.3">
      <c r="A111" s="21" t="s">
        <v>79</v>
      </c>
      <c r="B111" s="22"/>
      <c r="D111" s="66" t="s">
        <v>780</v>
      </c>
      <c r="E111" s="143" t="s">
        <v>738</v>
      </c>
      <c r="F111" s="144"/>
      <c r="G111" s="106" t="s">
        <v>512</v>
      </c>
      <c r="H111" s="106" t="s">
        <v>513</v>
      </c>
      <c r="I111" s="106" t="s">
        <v>514</v>
      </c>
      <c r="J111" s="59"/>
      <c r="K111" s="57" t="str">
        <f t="shared" si="237"/>
        <v/>
      </c>
      <c r="M111" s="97" t="str">
        <f t="shared" si="0"/>
        <v/>
      </c>
      <c r="N111" s="97" t="str">
        <f t="shared" si="1"/>
        <v/>
      </c>
      <c r="O111" s="3"/>
      <c r="P111" s="3"/>
    </row>
    <row r="112" spans="1:16" s="4" customFormat="1" ht="30" customHeight="1" x14ac:dyDescent="0.3">
      <c r="A112" s="21" t="s">
        <v>79</v>
      </c>
      <c r="B112" s="22"/>
      <c r="D112" s="67" t="s">
        <v>781</v>
      </c>
      <c r="E112" s="141" t="s">
        <v>739</v>
      </c>
      <c r="F112" s="142"/>
      <c r="G112" s="106" t="s">
        <v>512</v>
      </c>
      <c r="H112" s="106" t="s">
        <v>513</v>
      </c>
      <c r="I112" s="106" t="s">
        <v>514</v>
      </c>
      <c r="J112" s="59"/>
      <c r="K112" s="57" t="str">
        <f t="shared" si="237"/>
        <v/>
      </c>
      <c r="M112" s="97" t="str">
        <f t="shared" si="0"/>
        <v/>
      </c>
      <c r="N112" s="97" t="str">
        <f t="shared" si="1"/>
        <v/>
      </c>
      <c r="O112" s="3"/>
      <c r="P112" s="3"/>
    </row>
    <row r="113" spans="1:16" s="4" customFormat="1" ht="30" customHeight="1" x14ac:dyDescent="0.3">
      <c r="A113" s="21" t="s">
        <v>79</v>
      </c>
      <c r="B113" s="22"/>
      <c r="D113" s="66" t="s">
        <v>782</v>
      </c>
      <c r="E113" s="143" t="s">
        <v>740</v>
      </c>
      <c r="F113" s="144"/>
      <c r="G113" s="106" t="s">
        <v>512</v>
      </c>
      <c r="H113" s="106" t="s">
        <v>513</v>
      </c>
      <c r="I113" s="106" t="s">
        <v>514</v>
      </c>
      <c r="J113" s="59"/>
      <c r="K113" s="57" t="str">
        <f t="shared" si="237"/>
        <v/>
      </c>
      <c r="M113" s="97" t="str">
        <f t="shared" si="0"/>
        <v/>
      </c>
      <c r="N113" s="97" t="str">
        <f t="shared" si="1"/>
        <v/>
      </c>
      <c r="O113" s="3"/>
      <c r="P113" s="3"/>
    </row>
    <row r="114" spans="1:16" s="4" customFormat="1" ht="19.95" customHeight="1" x14ac:dyDescent="0.3">
      <c r="A114" s="21" t="s">
        <v>79</v>
      </c>
      <c r="B114" s="22"/>
      <c r="D114" s="67" t="s">
        <v>783</v>
      </c>
      <c r="E114" s="141" t="s">
        <v>741</v>
      </c>
      <c r="F114" s="142"/>
      <c r="G114" s="106" t="s">
        <v>512</v>
      </c>
      <c r="H114" s="106" t="s">
        <v>513</v>
      </c>
      <c r="I114" s="106" t="s">
        <v>514</v>
      </c>
      <c r="J114" s="59"/>
      <c r="K114" s="57" t="str">
        <f t="shared" si="237"/>
        <v/>
      </c>
      <c r="M114" s="97" t="str">
        <f t="shared" si="0"/>
        <v/>
      </c>
      <c r="N114" s="97" t="str">
        <f t="shared" si="1"/>
        <v/>
      </c>
      <c r="O114" s="3"/>
      <c r="P114" s="3"/>
    </row>
    <row r="115" spans="1:16" s="4" customFormat="1" ht="30" customHeight="1" x14ac:dyDescent="0.3">
      <c r="A115" s="21" t="s">
        <v>79</v>
      </c>
      <c r="B115" s="22"/>
      <c r="D115" s="66" t="s">
        <v>784</v>
      </c>
      <c r="E115" s="143" t="s">
        <v>742</v>
      </c>
      <c r="F115" s="144"/>
      <c r="G115" s="106" t="s">
        <v>512</v>
      </c>
      <c r="H115" s="106" t="s">
        <v>513</v>
      </c>
      <c r="I115" s="106" t="s">
        <v>514</v>
      </c>
      <c r="J115" s="59"/>
      <c r="K115" s="57" t="str">
        <f t="shared" si="237"/>
        <v/>
      </c>
      <c r="M115" s="97" t="str">
        <f t="shared" si="0"/>
        <v/>
      </c>
      <c r="N115" s="97" t="str">
        <f t="shared" si="1"/>
        <v/>
      </c>
      <c r="O115" s="3"/>
      <c r="P115" s="3"/>
    </row>
    <row r="116" spans="1:16" s="4" customFormat="1" ht="30" customHeight="1" x14ac:dyDescent="0.3">
      <c r="A116" s="21" t="s">
        <v>79</v>
      </c>
      <c r="B116" s="22"/>
      <c r="D116" s="67" t="s">
        <v>785</v>
      </c>
      <c r="E116" s="141" t="s">
        <v>743</v>
      </c>
      <c r="F116" s="142"/>
      <c r="G116" s="106" t="s">
        <v>512</v>
      </c>
      <c r="H116" s="106" t="s">
        <v>513</v>
      </c>
      <c r="I116" s="106" t="s">
        <v>514</v>
      </c>
      <c r="J116" s="59"/>
      <c r="K116" s="57" t="str">
        <f t="shared" si="237"/>
        <v/>
      </c>
      <c r="M116" s="97" t="str">
        <f t="shared" si="0"/>
        <v/>
      </c>
      <c r="N116" s="97" t="str">
        <f t="shared" si="1"/>
        <v/>
      </c>
      <c r="O116" s="3"/>
      <c r="P116" s="3"/>
    </row>
    <row r="117" spans="1:16" s="4" customFormat="1" ht="30" customHeight="1" x14ac:dyDescent="0.3">
      <c r="A117" s="21" t="s">
        <v>79</v>
      </c>
      <c r="B117" s="22"/>
      <c r="D117" s="66" t="s">
        <v>786</v>
      </c>
      <c r="E117" s="143" t="s">
        <v>744</v>
      </c>
      <c r="F117" s="144"/>
      <c r="G117" s="106" t="s">
        <v>512</v>
      </c>
      <c r="H117" s="106" t="s">
        <v>513</v>
      </c>
      <c r="I117" s="106" t="s">
        <v>514</v>
      </c>
      <c r="J117" s="59"/>
      <c r="K117" s="57" t="str">
        <f t="shared" si="237"/>
        <v/>
      </c>
      <c r="M117" s="97" t="str">
        <f t="shared" ref="M117:M239" si="239">IF(H117="X",2,"")</f>
        <v/>
      </c>
      <c r="N117" s="97" t="str">
        <f t="shared" ref="N117:N239" si="240">IF(H117="X","Por favor justifique su Concepto","")</f>
        <v/>
      </c>
      <c r="O117" s="3"/>
      <c r="P117" s="3"/>
    </row>
    <row r="118" spans="1:16" s="4" customFormat="1" ht="30" customHeight="1" x14ac:dyDescent="0.3">
      <c r="A118" s="21" t="s">
        <v>79</v>
      </c>
      <c r="B118" s="22"/>
      <c r="D118" s="67" t="s">
        <v>787</v>
      </c>
      <c r="E118" s="141" t="s">
        <v>745</v>
      </c>
      <c r="F118" s="142"/>
      <c r="G118" s="106" t="s">
        <v>512</v>
      </c>
      <c r="H118" s="106" t="s">
        <v>513</v>
      </c>
      <c r="I118" s="106" t="s">
        <v>514</v>
      </c>
      <c r="J118" s="59"/>
      <c r="K118" s="57" t="str">
        <f t="shared" si="237"/>
        <v/>
      </c>
      <c r="M118" s="97" t="str">
        <f t="shared" si="239"/>
        <v/>
      </c>
      <c r="N118" s="97" t="str">
        <f t="shared" si="240"/>
        <v/>
      </c>
      <c r="O118" s="3"/>
      <c r="P118" s="3"/>
    </row>
    <row r="119" spans="1:16" s="4" customFormat="1" ht="45" customHeight="1" x14ac:dyDescent="0.3">
      <c r="A119" s="21" t="s">
        <v>79</v>
      </c>
      <c r="B119" s="22"/>
      <c r="D119" s="66" t="s">
        <v>788</v>
      </c>
      <c r="E119" s="143" t="s">
        <v>746</v>
      </c>
      <c r="F119" s="144"/>
      <c r="G119" s="106" t="s">
        <v>512</v>
      </c>
      <c r="H119" s="106" t="s">
        <v>513</v>
      </c>
      <c r="I119" s="106" t="s">
        <v>514</v>
      </c>
      <c r="J119" s="59"/>
      <c r="K119" s="57" t="str">
        <f t="shared" si="237"/>
        <v/>
      </c>
      <c r="M119" s="97" t="str">
        <f t="shared" si="239"/>
        <v/>
      </c>
      <c r="N119" s="97" t="str">
        <f t="shared" si="240"/>
        <v/>
      </c>
      <c r="O119" s="3"/>
      <c r="P119" s="3"/>
    </row>
    <row r="120" spans="1:16" s="4" customFormat="1" ht="30" customHeight="1" x14ac:dyDescent="0.3">
      <c r="A120" s="21" t="s">
        <v>79</v>
      </c>
      <c r="B120" s="22"/>
      <c r="D120" s="67" t="s">
        <v>789</v>
      </c>
      <c r="E120" s="141" t="s">
        <v>747</v>
      </c>
      <c r="F120" s="142"/>
      <c r="G120" s="106" t="s">
        <v>512</v>
      </c>
      <c r="H120" s="106" t="s">
        <v>513</v>
      </c>
      <c r="I120" s="106" t="s">
        <v>514</v>
      </c>
      <c r="J120" s="59"/>
      <c r="K120" s="57" t="str">
        <f t="shared" si="237"/>
        <v/>
      </c>
      <c r="M120" s="97" t="str">
        <f t="shared" si="239"/>
        <v/>
      </c>
      <c r="N120" s="97" t="str">
        <f t="shared" si="240"/>
        <v/>
      </c>
      <c r="O120" s="3"/>
      <c r="P120" s="3"/>
    </row>
    <row r="121" spans="1:16" s="4" customFormat="1" ht="30" customHeight="1" x14ac:dyDescent="0.3">
      <c r="A121" s="21" t="s">
        <v>79</v>
      </c>
      <c r="B121" s="22"/>
      <c r="D121" s="66" t="s">
        <v>790</v>
      </c>
      <c r="E121" s="143" t="s">
        <v>748</v>
      </c>
      <c r="F121" s="144"/>
      <c r="G121" s="106" t="s">
        <v>512</v>
      </c>
      <c r="H121" s="106" t="s">
        <v>513</v>
      </c>
      <c r="I121" s="106" t="s">
        <v>514</v>
      </c>
      <c r="J121" s="59"/>
      <c r="K121" s="57" t="str">
        <f t="shared" si="237"/>
        <v/>
      </c>
      <c r="M121" s="97" t="str">
        <f t="shared" si="239"/>
        <v/>
      </c>
      <c r="N121" s="97" t="str">
        <f t="shared" si="240"/>
        <v/>
      </c>
      <c r="O121" s="3"/>
      <c r="P121" s="3"/>
    </row>
    <row r="122" spans="1:16" s="4" customFormat="1" ht="19.95" customHeight="1" x14ac:dyDescent="0.3">
      <c r="A122" s="21" t="s">
        <v>79</v>
      </c>
      <c r="B122" s="22"/>
      <c r="D122" s="67" t="s">
        <v>791</v>
      </c>
      <c r="E122" s="141" t="s">
        <v>749</v>
      </c>
      <c r="F122" s="142"/>
      <c r="G122" s="106" t="s">
        <v>512</v>
      </c>
      <c r="H122" s="106" t="s">
        <v>513</v>
      </c>
      <c r="I122" s="106" t="s">
        <v>514</v>
      </c>
      <c r="J122" s="59"/>
      <c r="K122" s="57" t="str">
        <f t="shared" si="237"/>
        <v/>
      </c>
      <c r="M122" s="97" t="str">
        <f t="shared" si="239"/>
        <v/>
      </c>
      <c r="N122" s="97" t="str">
        <f t="shared" si="240"/>
        <v/>
      </c>
      <c r="O122" s="3"/>
      <c r="P122" s="3"/>
    </row>
    <row r="123" spans="1:16" s="4" customFormat="1" ht="19.95" customHeight="1" x14ac:dyDescent="0.3">
      <c r="A123" s="21" t="s">
        <v>79</v>
      </c>
      <c r="B123" s="22"/>
      <c r="D123" s="66" t="s">
        <v>792</v>
      </c>
      <c r="E123" s="143" t="s">
        <v>750</v>
      </c>
      <c r="F123" s="144"/>
      <c r="G123" s="106" t="s">
        <v>512</v>
      </c>
      <c r="H123" s="106" t="s">
        <v>513</v>
      </c>
      <c r="I123" s="106" t="s">
        <v>514</v>
      </c>
      <c r="J123" s="59"/>
      <c r="K123" s="57" t="str">
        <f t="shared" si="237"/>
        <v/>
      </c>
      <c r="M123" s="97" t="str">
        <f t="shared" si="239"/>
        <v/>
      </c>
      <c r="N123" s="97" t="str">
        <f t="shared" si="240"/>
        <v/>
      </c>
      <c r="O123" s="3"/>
      <c r="P123" s="3"/>
    </row>
    <row r="124" spans="1:16" s="4" customFormat="1" ht="19.95" customHeight="1" x14ac:dyDescent="0.3">
      <c r="A124" s="21" t="s">
        <v>79</v>
      </c>
      <c r="B124" s="22"/>
      <c r="D124" s="67" t="s">
        <v>793</v>
      </c>
      <c r="E124" s="141" t="s">
        <v>751</v>
      </c>
      <c r="F124" s="142"/>
      <c r="G124" s="106" t="s">
        <v>512</v>
      </c>
      <c r="H124" s="106" t="s">
        <v>513</v>
      </c>
      <c r="I124" s="106" t="s">
        <v>514</v>
      </c>
      <c r="J124" s="59"/>
      <c r="K124" s="57" t="str">
        <f t="shared" si="237"/>
        <v/>
      </c>
      <c r="M124" s="97" t="str">
        <f t="shared" si="239"/>
        <v/>
      </c>
      <c r="N124" s="97" t="str">
        <f t="shared" si="240"/>
        <v/>
      </c>
      <c r="O124" s="3"/>
      <c r="P124" s="3"/>
    </row>
    <row r="125" spans="1:16" s="4" customFormat="1" ht="30" customHeight="1" x14ac:dyDescent="0.3">
      <c r="A125" s="21" t="s">
        <v>79</v>
      </c>
      <c r="B125" s="22"/>
      <c r="D125" s="66" t="s">
        <v>794</v>
      </c>
      <c r="E125" s="143" t="s">
        <v>752</v>
      </c>
      <c r="F125" s="144"/>
      <c r="G125" s="106" t="s">
        <v>512</v>
      </c>
      <c r="H125" s="106" t="s">
        <v>513</v>
      </c>
      <c r="I125" s="106" t="s">
        <v>514</v>
      </c>
      <c r="J125" s="59"/>
      <c r="K125" s="57" t="str">
        <f t="shared" si="237"/>
        <v/>
      </c>
      <c r="M125" s="97" t="str">
        <f t="shared" si="239"/>
        <v/>
      </c>
      <c r="N125" s="97" t="str">
        <f t="shared" si="240"/>
        <v/>
      </c>
      <c r="O125" s="3"/>
      <c r="P125" s="3"/>
    </row>
    <row r="126" spans="1:16" s="4" customFormat="1" ht="30" customHeight="1" x14ac:dyDescent="0.3">
      <c r="A126" s="21" t="s">
        <v>79</v>
      </c>
      <c r="B126" s="22"/>
      <c r="D126" s="67" t="s">
        <v>795</v>
      </c>
      <c r="E126" s="141" t="s">
        <v>753</v>
      </c>
      <c r="F126" s="142"/>
      <c r="G126" s="106" t="s">
        <v>512</v>
      </c>
      <c r="H126" s="106" t="s">
        <v>513</v>
      </c>
      <c r="I126" s="106" t="s">
        <v>514</v>
      </c>
      <c r="J126" s="59"/>
      <c r="K126" s="57" t="str">
        <f t="shared" si="237"/>
        <v/>
      </c>
      <c r="M126" s="97" t="str">
        <f t="shared" si="239"/>
        <v/>
      </c>
      <c r="N126" s="97" t="str">
        <f t="shared" si="240"/>
        <v/>
      </c>
      <c r="O126" s="3"/>
      <c r="P126" s="3"/>
    </row>
    <row r="127" spans="1:16" s="4" customFormat="1" ht="19.95" customHeight="1" x14ac:dyDescent="0.3">
      <c r="A127" s="21" t="s">
        <v>79</v>
      </c>
      <c r="B127" s="22"/>
      <c r="D127" s="66" t="s">
        <v>796</v>
      </c>
      <c r="E127" s="143" t="s">
        <v>754</v>
      </c>
      <c r="F127" s="144"/>
      <c r="G127" s="106" t="s">
        <v>512</v>
      </c>
      <c r="H127" s="106" t="s">
        <v>513</v>
      </c>
      <c r="I127" s="106" t="s">
        <v>514</v>
      </c>
      <c r="J127" s="59"/>
      <c r="K127" s="57" t="str">
        <f t="shared" si="237"/>
        <v/>
      </c>
      <c r="M127" s="97" t="str">
        <f t="shared" si="239"/>
        <v/>
      </c>
      <c r="N127" s="97" t="str">
        <f t="shared" si="240"/>
        <v/>
      </c>
      <c r="O127" s="3"/>
      <c r="P127" s="3"/>
    </row>
    <row r="128" spans="1:16" s="4" customFormat="1" ht="19.95" customHeight="1" x14ac:dyDescent="0.3">
      <c r="A128" s="21" t="s">
        <v>79</v>
      </c>
      <c r="B128" s="22"/>
      <c r="D128" s="67" t="s">
        <v>797</v>
      </c>
      <c r="E128" s="141" t="s">
        <v>755</v>
      </c>
      <c r="F128" s="142"/>
      <c r="G128" s="106" t="s">
        <v>512</v>
      </c>
      <c r="H128" s="106" t="s">
        <v>513</v>
      </c>
      <c r="I128" s="106" t="s">
        <v>514</v>
      </c>
      <c r="J128" s="59"/>
      <c r="K128" s="57" t="str">
        <f t="shared" si="237"/>
        <v/>
      </c>
      <c r="M128" s="97" t="str">
        <f t="shared" si="239"/>
        <v/>
      </c>
      <c r="N128" s="97" t="str">
        <f t="shared" si="240"/>
        <v/>
      </c>
      <c r="O128" s="3"/>
      <c r="P128" s="3"/>
    </row>
    <row r="129" spans="1:16" s="4" customFormat="1" ht="30" customHeight="1" x14ac:dyDescent="0.3">
      <c r="A129" s="21" t="s">
        <v>79</v>
      </c>
      <c r="B129" s="22"/>
      <c r="D129" s="66" t="s">
        <v>798</v>
      </c>
      <c r="E129" s="143" t="s">
        <v>756</v>
      </c>
      <c r="F129" s="144"/>
      <c r="G129" s="106" t="s">
        <v>512</v>
      </c>
      <c r="H129" s="106" t="s">
        <v>513</v>
      </c>
      <c r="I129" s="106" t="s">
        <v>514</v>
      </c>
      <c r="J129" s="59"/>
      <c r="K129" s="57" t="str">
        <f t="shared" si="237"/>
        <v/>
      </c>
      <c r="M129" s="97" t="str">
        <f t="shared" si="239"/>
        <v/>
      </c>
      <c r="N129" s="97" t="str">
        <f t="shared" si="240"/>
        <v/>
      </c>
      <c r="O129" s="3"/>
      <c r="P129" s="3"/>
    </row>
    <row r="130" spans="1:16" s="4" customFormat="1" ht="19.95" customHeight="1" x14ac:dyDescent="0.3">
      <c r="A130" s="21" t="s">
        <v>79</v>
      </c>
      <c r="B130" s="22"/>
      <c r="D130" s="67" t="s">
        <v>799</v>
      </c>
      <c r="E130" s="141" t="s">
        <v>757</v>
      </c>
      <c r="F130" s="142"/>
      <c r="G130" s="106" t="s">
        <v>512</v>
      </c>
      <c r="H130" s="106" t="s">
        <v>513</v>
      </c>
      <c r="I130" s="106" t="s">
        <v>514</v>
      </c>
      <c r="J130" s="59"/>
      <c r="K130" s="57" t="str">
        <f t="shared" si="237"/>
        <v/>
      </c>
      <c r="M130" s="97" t="str">
        <f t="shared" si="239"/>
        <v/>
      </c>
      <c r="N130" s="97" t="str">
        <f t="shared" si="240"/>
        <v/>
      </c>
      <c r="O130" s="3"/>
      <c r="P130" s="3"/>
    </row>
    <row r="131" spans="1:16" s="4" customFormat="1" ht="19.95" customHeight="1" x14ac:dyDescent="0.3">
      <c r="A131" s="21" t="s">
        <v>79</v>
      </c>
      <c r="B131" s="22"/>
      <c r="D131" s="66" t="s">
        <v>800</v>
      </c>
      <c r="E131" s="143" t="s">
        <v>758</v>
      </c>
      <c r="F131" s="144"/>
      <c r="G131" s="106" t="s">
        <v>512</v>
      </c>
      <c r="H131" s="106" t="s">
        <v>513</v>
      </c>
      <c r="I131" s="106" t="s">
        <v>514</v>
      </c>
      <c r="J131" s="59"/>
      <c r="K131" s="57" t="str">
        <f t="shared" si="237"/>
        <v/>
      </c>
      <c r="M131" s="97" t="str">
        <f t="shared" si="239"/>
        <v/>
      </c>
      <c r="N131" s="97" t="str">
        <f t="shared" si="240"/>
        <v/>
      </c>
      <c r="O131" s="3"/>
      <c r="P131" s="3"/>
    </row>
    <row r="132" spans="1:16" s="4" customFormat="1" ht="19.95" customHeight="1" x14ac:dyDescent="0.3">
      <c r="A132" s="21" t="s">
        <v>79</v>
      </c>
      <c r="B132" s="22"/>
      <c r="D132" s="67" t="s">
        <v>801</v>
      </c>
      <c r="E132" s="141" t="s">
        <v>759</v>
      </c>
      <c r="F132" s="142"/>
      <c r="G132" s="106" t="s">
        <v>512</v>
      </c>
      <c r="H132" s="106" t="s">
        <v>513</v>
      </c>
      <c r="I132" s="106" t="s">
        <v>514</v>
      </c>
      <c r="J132" s="59"/>
      <c r="K132" s="57" t="str">
        <f t="shared" si="237"/>
        <v/>
      </c>
      <c r="M132" s="97" t="str">
        <f t="shared" si="239"/>
        <v/>
      </c>
      <c r="N132" s="97" t="str">
        <f t="shared" si="240"/>
        <v/>
      </c>
      <c r="O132" s="3"/>
      <c r="P132" s="3"/>
    </row>
    <row r="133" spans="1:16" s="4" customFormat="1" ht="19.95" customHeight="1" x14ac:dyDescent="0.3">
      <c r="A133" s="21" t="s">
        <v>79</v>
      </c>
      <c r="B133" s="22"/>
      <c r="D133" s="66" t="s">
        <v>802</v>
      </c>
      <c r="E133" s="143" t="s">
        <v>760</v>
      </c>
      <c r="F133" s="144"/>
      <c r="G133" s="106" t="s">
        <v>512</v>
      </c>
      <c r="H133" s="106" t="s">
        <v>513</v>
      </c>
      <c r="I133" s="106" t="s">
        <v>514</v>
      </c>
      <c r="J133" s="59"/>
      <c r="K133" s="57" t="str">
        <f t="shared" si="237"/>
        <v/>
      </c>
      <c r="M133" s="97" t="str">
        <f t="shared" si="239"/>
        <v/>
      </c>
      <c r="N133" s="97" t="str">
        <f t="shared" si="240"/>
        <v/>
      </c>
      <c r="O133" s="3"/>
      <c r="P133" s="3"/>
    </row>
    <row r="134" spans="1:16" s="4" customFormat="1" ht="19.95" customHeight="1" x14ac:dyDescent="0.3">
      <c r="A134" s="21" t="s">
        <v>79</v>
      </c>
      <c r="B134" s="22"/>
      <c r="D134" s="67" t="s">
        <v>803</v>
      </c>
      <c r="E134" s="141" t="s">
        <v>761</v>
      </c>
      <c r="F134" s="142"/>
      <c r="G134" s="106" t="s">
        <v>512</v>
      </c>
      <c r="H134" s="106" t="s">
        <v>513</v>
      </c>
      <c r="I134" s="106" t="s">
        <v>514</v>
      </c>
      <c r="J134" s="59"/>
      <c r="K134" s="57" t="str">
        <f t="shared" si="237"/>
        <v/>
      </c>
      <c r="M134" s="97" t="str">
        <f t="shared" si="239"/>
        <v/>
      </c>
      <c r="N134" s="97" t="str">
        <f t="shared" si="240"/>
        <v/>
      </c>
      <c r="O134" s="3"/>
      <c r="P134" s="3"/>
    </row>
    <row r="135" spans="1:16" s="4" customFormat="1" ht="30" customHeight="1" x14ac:dyDescent="0.3">
      <c r="A135" s="21" t="s">
        <v>79</v>
      </c>
      <c r="B135" s="22"/>
      <c r="D135" s="66" t="s">
        <v>804</v>
      </c>
      <c r="E135" s="143" t="s">
        <v>762</v>
      </c>
      <c r="F135" s="144"/>
      <c r="G135" s="106" t="s">
        <v>512</v>
      </c>
      <c r="H135" s="106" t="s">
        <v>513</v>
      </c>
      <c r="I135" s="106" t="s">
        <v>514</v>
      </c>
      <c r="J135" s="59"/>
      <c r="K135" s="57" t="str">
        <f t="shared" si="237"/>
        <v/>
      </c>
      <c r="M135" s="97" t="str">
        <f t="shared" si="239"/>
        <v/>
      </c>
      <c r="N135" s="97" t="str">
        <f t="shared" si="240"/>
        <v/>
      </c>
      <c r="O135" s="3"/>
      <c r="P135" s="3"/>
    </row>
    <row r="136" spans="1:16" s="4" customFormat="1" ht="19.95" customHeight="1" x14ac:dyDescent="0.3">
      <c r="A136" s="21" t="s">
        <v>79</v>
      </c>
      <c r="B136" s="22"/>
      <c r="D136" s="67" t="s">
        <v>805</v>
      </c>
      <c r="E136" s="141" t="s">
        <v>763</v>
      </c>
      <c r="F136" s="142"/>
      <c r="G136" s="106" t="s">
        <v>512</v>
      </c>
      <c r="H136" s="106" t="s">
        <v>513</v>
      </c>
      <c r="I136" s="106" t="s">
        <v>514</v>
      </c>
      <c r="J136" s="59"/>
      <c r="K136" s="57" t="str">
        <f t="shared" si="237"/>
        <v/>
      </c>
      <c r="M136" s="97" t="str">
        <f t="shared" si="239"/>
        <v/>
      </c>
      <c r="N136" s="97" t="str">
        <f t="shared" si="240"/>
        <v/>
      </c>
      <c r="O136" s="3"/>
      <c r="P136" s="3"/>
    </row>
    <row r="137" spans="1:16" s="4" customFormat="1" ht="19.95" customHeight="1" x14ac:dyDescent="0.3">
      <c r="A137" s="21" t="s">
        <v>79</v>
      </c>
      <c r="B137" s="22"/>
      <c r="D137" s="66" t="s">
        <v>806</v>
      </c>
      <c r="E137" s="143" t="s">
        <v>764</v>
      </c>
      <c r="F137" s="144"/>
      <c r="G137" s="106" t="s">
        <v>512</v>
      </c>
      <c r="H137" s="106" t="s">
        <v>513</v>
      </c>
      <c r="I137" s="106" t="s">
        <v>514</v>
      </c>
      <c r="J137" s="59"/>
      <c r="K137" s="57" t="str">
        <f t="shared" si="237"/>
        <v/>
      </c>
      <c r="M137" s="97" t="str">
        <f t="shared" si="239"/>
        <v/>
      </c>
      <c r="N137" s="97" t="str">
        <f t="shared" si="240"/>
        <v/>
      </c>
      <c r="O137" s="3"/>
      <c r="P137" s="3"/>
    </row>
    <row r="138" spans="1:16" s="4" customFormat="1" ht="30" customHeight="1" x14ac:dyDescent="0.3">
      <c r="A138" s="21" t="s">
        <v>79</v>
      </c>
      <c r="B138" s="22"/>
      <c r="D138" s="67" t="s">
        <v>807</v>
      </c>
      <c r="E138" s="141" t="s">
        <v>765</v>
      </c>
      <c r="F138" s="142"/>
      <c r="G138" s="106" t="s">
        <v>512</v>
      </c>
      <c r="H138" s="106" t="s">
        <v>513</v>
      </c>
      <c r="I138" s="106" t="s">
        <v>514</v>
      </c>
      <c r="J138" s="59"/>
      <c r="K138" s="57" t="str">
        <f t="shared" si="237"/>
        <v/>
      </c>
      <c r="M138" s="97" t="str">
        <f t="shared" si="239"/>
        <v/>
      </c>
      <c r="N138" s="97" t="str">
        <f t="shared" si="240"/>
        <v/>
      </c>
      <c r="O138" s="3"/>
      <c r="P138" s="3"/>
    </row>
    <row r="139" spans="1:16" s="4" customFormat="1" ht="19.95" customHeight="1" x14ac:dyDescent="0.3">
      <c r="A139" s="21" t="s">
        <v>79</v>
      </c>
      <c r="B139" s="22"/>
      <c r="D139" s="66" t="s">
        <v>808</v>
      </c>
      <c r="E139" s="143" t="s">
        <v>766</v>
      </c>
      <c r="F139" s="144"/>
      <c r="G139" s="106" t="s">
        <v>512</v>
      </c>
      <c r="H139" s="106" t="s">
        <v>513</v>
      </c>
      <c r="I139" s="106" t="s">
        <v>514</v>
      </c>
      <c r="J139" s="59"/>
      <c r="K139" s="57" t="str">
        <f t="shared" si="237"/>
        <v/>
      </c>
      <c r="M139" s="97" t="str">
        <f t="shared" si="239"/>
        <v/>
      </c>
      <c r="N139" s="97" t="str">
        <f t="shared" si="240"/>
        <v/>
      </c>
      <c r="O139" s="3"/>
      <c r="P139" s="3"/>
    </row>
    <row r="140" spans="1:16" s="4" customFormat="1" ht="30" customHeight="1" x14ac:dyDescent="0.3">
      <c r="A140" s="21" t="s">
        <v>79</v>
      </c>
      <c r="B140" s="22"/>
      <c r="D140" s="67" t="s">
        <v>809</v>
      </c>
      <c r="E140" s="141" t="s">
        <v>768</v>
      </c>
      <c r="F140" s="142"/>
      <c r="G140" s="106" t="s">
        <v>512</v>
      </c>
      <c r="H140" s="106" t="s">
        <v>513</v>
      </c>
      <c r="I140" s="106" t="s">
        <v>514</v>
      </c>
      <c r="J140" s="59"/>
      <c r="K140" s="57" t="str">
        <f t="shared" si="237"/>
        <v/>
      </c>
      <c r="M140" s="97" t="str">
        <f t="shared" si="239"/>
        <v/>
      </c>
      <c r="N140" s="97" t="str">
        <f t="shared" si="240"/>
        <v/>
      </c>
      <c r="O140" s="3"/>
      <c r="P140" s="3"/>
    </row>
    <row r="141" spans="1:16" s="4" customFormat="1" ht="30" customHeight="1" x14ac:dyDescent="0.3">
      <c r="A141" s="21" t="s">
        <v>79</v>
      </c>
      <c r="B141" s="22"/>
      <c r="D141" s="66" t="s">
        <v>810</v>
      </c>
      <c r="E141" s="143" t="s">
        <v>770</v>
      </c>
      <c r="F141" s="144"/>
      <c r="G141" s="106" t="s">
        <v>512</v>
      </c>
      <c r="H141" s="106" t="s">
        <v>513</v>
      </c>
      <c r="I141" s="106" t="s">
        <v>514</v>
      </c>
      <c r="J141" s="59"/>
      <c r="K141" s="57" t="str">
        <f t="shared" ref="K141:K147" si="241">N141</f>
        <v/>
      </c>
      <c r="M141" s="97" t="str">
        <f t="shared" si="239"/>
        <v/>
      </c>
      <c r="N141" s="97" t="str">
        <f t="shared" si="240"/>
        <v/>
      </c>
      <c r="O141" s="3"/>
      <c r="P141" s="3"/>
    </row>
    <row r="142" spans="1:16" s="4" customFormat="1" ht="19.95" customHeight="1" x14ac:dyDescent="0.3">
      <c r="A142" s="21" t="s">
        <v>79</v>
      </c>
      <c r="B142" s="22"/>
      <c r="D142" s="67" t="s">
        <v>811</v>
      </c>
      <c r="E142" s="141" t="s">
        <v>771</v>
      </c>
      <c r="F142" s="142"/>
      <c r="G142" s="106" t="s">
        <v>512</v>
      </c>
      <c r="H142" s="106" t="s">
        <v>513</v>
      </c>
      <c r="I142" s="106" t="s">
        <v>514</v>
      </c>
      <c r="J142" s="59"/>
      <c r="K142" s="57" t="str">
        <f t="shared" si="241"/>
        <v/>
      </c>
      <c r="M142" s="97" t="str">
        <f t="shared" si="239"/>
        <v/>
      </c>
      <c r="N142" s="97" t="str">
        <f t="shared" si="240"/>
        <v/>
      </c>
      <c r="O142" s="3"/>
      <c r="P142" s="3"/>
    </row>
    <row r="143" spans="1:16" s="4" customFormat="1" ht="45" customHeight="1" x14ac:dyDescent="0.3">
      <c r="A143" s="21" t="s">
        <v>79</v>
      </c>
      <c r="B143" s="22"/>
      <c r="D143" s="66" t="s">
        <v>812</v>
      </c>
      <c r="E143" s="143" t="s">
        <v>772</v>
      </c>
      <c r="F143" s="144"/>
      <c r="G143" s="106" t="s">
        <v>512</v>
      </c>
      <c r="H143" s="106" t="s">
        <v>513</v>
      </c>
      <c r="I143" s="106" t="s">
        <v>514</v>
      </c>
      <c r="J143" s="59"/>
      <c r="K143" s="57" t="str">
        <f t="shared" si="241"/>
        <v/>
      </c>
      <c r="M143" s="97" t="str">
        <f t="shared" si="239"/>
        <v/>
      </c>
      <c r="N143" s="97" t="str">
        <f t="shared" si="240"/>
        <v/>
      </c>
      <c r="O143" s="3"/>
      <c r="P143" s="3"/>
    </row>
    <row r="144" spans="1:16" s="4" customFormat="1" ht="19.95" customHeight="1" x14ac:dyDescent="0.3">
      <c r="A144" s="21" t="s">
        <v>79</v>
      </c>
      <c r="B144" s="22"/>
      <c r="D144" s="67" t="s">
        <v>813</v>
      </c>
      <c r="E144" s="141" t="s">
        <v>773</v>
      </c>
      <c r="F144" s="142"/>
      <c r="G144" s="106" t="s">
        <v>512</v>
      </c>
      <c r="H144" s="106" t="s">
        <v>513</v>
      </c>
      <c r="I144" s="106" t="s">
        <v>514</v>
      </c>
      <c r="J144" s="59"/>
      <c r="K144" s="57" t="str">
        <f t="shared" si="241"/>
        <v/>
      </c>
      <c r="M144" s="97" t="str">
        <f t="shared" si="239"/>
        <v/>
      </c>
      <c r="N144" s="97" t="str">
        <f t="shared" si="240"/>
        <v/>
      </c>
      <c r="O144" s="3"/>
      <c r="P144" s="3"/>
    </row>
    <row r="145" spans="1:16" s="4" customFormat="1" ht="30" customHeight="1" x14ac:dyDescent="0.3">
      <c r="A145" s="21" t="s">
        <v>79</v>
      </c>
      <c r="B145" s="22"/>
      <c r="D145" s="66" t="s">
        <v>814</v>
      </c>
      <c r="E145" s="143" t="s">
        <v>774</v>
      </c>
      <c r="F145" s="144"/>
      <c r="G145" s="106" t="s">
        <v>512</v>
      </c>
      <c r="H145" s="106" t="s">
        <v>513</v>
      </c>
      <c r="I145" s="106" t="s">
        <v>514</v>
      </c>
      <c r="J145" s="59"/>
      <c r="K145" s="57" t="str">
        <f t="shared" si="241"/>
        <v/>
      </c>
      <c r="M145" s="97" t="str">
        <f t="shared" si="239"/>
        <v/>
      </c>
      <c r="N145" s="97" t="str">
        <f t="shared" si="240"/>
        <v/>
      </c>
      <c r="O145" s="3"/>
      <c r="P145" s="3"/>
    </row>
    <row r="146" spans="1:16" s="4" customFormat="1" ht="30" customHeight="1" x14ac:dyDescent="0.3">
      <c r="A146" s="21" t="s">
        <v>79</v>
      </c>
      <c r="B146" s="22"/>
      <c r="D146" s="67" t="s">
        <v>815</v>
      </c>
      <c r="E146" s="141" t="s">
        <v>775</v>
      </c>
      <c r="F146" s="142"/>
      <c r="G146" s="106" t="s">
        <v>512</v>
      </c>
      <c r="H146" s="106" t="s">
        <v>513</v>
      </c>
      <c r="I146" s="106" t="s">
        <v>514</v>
      </c>
      <c r="J146" s="59"/>
      <c r="K146" s="57" t="str">
        <f t="shared" si="241"/>
        <v/>
      </c>
      <c r="M146" s="97" t="str">
        <f t="shared" si="239"/>
        <v/>
      </c>
      <c r="N146" s="97" t="str">
        <f t="shared" si="240"/>
        <v/>
      </c>
      <c r="O146" s="3"/>
      <c r="P146" s="3"/>
    </row>
    <row r="147" spans="1:16" s="4" customFormat="1" ht="30" customHeight="1" x14ac:dyDescent="0.3">
      <c r="A147" s="21" t="s">
        <v>79</v>
      </c>
      <c r="B147" s="22"/>
      <c r="D147" s="66" t="s">
        <v>816</v>
      </c>
      <c r="E147" s="143" t="s">
        <v>776</v>
      </c>
      <c r="F147" s="144"/>
      <c r="G147" s="106" t="s">
        <v>512</v>
      </c>
      <c r="H147" s="106" t="s">
        <v>513</v>
      </c>
      <c r="I147" s="106" t="s">
        <v>514</v>
      </c>
      <c r="J147" s="59"/>
      <c r="K147" s="57" t="str">
        <f t="shared" si="241"/>
        <v/>
      </c>
      <c r="M147" s="97" t="str">
        <f t="shared" si="239"/>
        <v/>
      </c>
      <c r="N147" s="97" t="str">
        <f t="shared" si="240"/>
        <v/>
      </c>
      <c r="O147" s="3"/>
      <c r="P147" s="3"/>
    </row>
    <row r="148" spans="1:16" s="4" customFormat="1" ht="19.95" customHeight="1" x14ac:dyDescent="0.3">
      <c r="A148" s="21" t="s">
        <v>79</v>
      </c>
      <c r="B148" s="22"/>
      <c r="D148" s="63" t="s">
        <v>876</v>
      </c>
      <c r="E148" s="64"/>
      <c r="F148" s="64"/>
      <c r="G148" s="64"/>
      <c r="H148" s="64"/>
      <c r="I148" s="64"/>
      <c r="J148" s="64"/>
      <c r="K148" s="60"/>
      <c r="L148" s="19" t="s">
        <v>490</v>
      </c>
      <c r="M148" s="97" t="str">
        <f t="shared" si="239"/>
        <v/>
      </c>
      <c r="N148" s="97" t="str">
        <f t="shared" si="240"/>
        <v/>
      </c>
      <c r="O148" s="3"/>
      <c r="P148" s="3"/>
    </row>
    <row r="149" spans="1:16" s="4" customFormat="1" ht="30" customHeight="1" x14ac:dyDescent="0.3">
      <c r="A149" s="21" t="s">
        <v>79</v>
      </c>
      <c r="B149" s="22"/>
      <c r="D149" s="67" t="s">
        <v>824</v>
      </c>
      <c r="E149" s="141" t="s">
        <v>825</v>
      </c>
      <c r="F149" s="142"/>
      <c r="G149" s="106" t="s">
        <v>512</v>
      </c>
      <c r="H149" s="106" t="s">
        <v>513</v>
      </c>
      <c r="I149" s="106" t="s">
        <v>514</v>
      </c>
      <c r="J149" s="59"/>
      <c r="K149" s="57" t="str">
        <f t="shared" ref="K149" si="242">N149</f>
        <v/>
      </c>
      <c r="M149" s="97" t="str">
        <f t="shared" ref="M149" si="243">IF(H149="X",2,"")</f>
        <v/>
      </c>
      <c r="N149" s="97" t="str">
        <f t="shared" ref="N149" si="244">IF(H149="X","Por favor justifique su Concepto","")</f>
        <v/>
      </c>
      <c r="O149" s="3"/>
      <c r="P149" s="3"/>
    </row>
    <row r="150" spans="1:16" s="4" customFormat="1" ht="19.95" customHeight="1" x14ac:dyDescent="0.3">
      <c r="A150" s="21" t="s">
        <v>79</v>
      </c>
      <c r="B150" s="22"/>
      <c r="D150" s="66" t="s">
        <v>826</v>
      </c>
      <c r="E150" s="143" t="s">
        <v>827</v>
      </c>
      <c r="F150" s="144"/>
      <c r="G150" s="106" t="s">
        <v>512</v>
      </c>
      <c r="H150" s="106" t="s">
        <v>513</v>
      </c>
      <c r="I150" s="106" t="s">
        <v>514</v>
      </c>
      <c r="J150" s="59"/>
      <c r="K150" s="57" t="str">
        <f t="shared" ref="K150" si="245">N150</f>
        <v/>
      </c>
      <c r="M150" s="97" t="str">
        <f t="shared" ref="M150" si="246">IF(H150="X",2,"")</f>
        <v/>
      </c>
      <c r="N150" s="97" t="str">
        <f t="shared" ref="N150" si="247">IF(H150="X","Por favor justifique su Concepto","")</f>
        <v/>
      </c>
      <c r="O150" s="3"/>
      <c r="P150" s="3"/>
    </row>
    <row r="151" spans="1:16" s="4" customFormat="1" ht="19.95" customHeight="1" x14ac:dyDescent="0.3">
      <c r="A151" s="21" t="s">
        <v>79</v>
      </c>
      <c r="B151" s="22"/>
      <c r="D151" s="63" t="s">
        <v>877</v>
      </c>
      <c r="E151" s="64"/>
      <c r="F151" s="64"/>
      <c r="G151" s="64"/>
      <c r="H151" s="64"/>
      <c r="I151" s="64"/>
      <c r="J151" s="64"/>
      <c r="K151" s="60"/>
      <c r="L151" s="19" t="s">
        <v>490</v>
      </c>
      <c r="M151" s="97" t="str">
        <f t="shared" ref="M151" si="248">IF(H151="X",2,"")</f>
        <v/>
      </c>
      <c r="N151" s="97" t="str">
        <f t="shared" ref="N151" si="249">IF(H151="X","Por favor justifique su Concepto","")</f>
        <v/>
      </c>
      <c r="O151" s="3"/>
      <c r="P151" s="3"/>
    </row>
    <row r="152" spans="1:16" s="4" customFormat="1" ht="19.95" customHeight="1" x14ac:dyDescent="0.3">
      <c r="A152" s="21" t="s">
        <v>79</v>
      </c>
      <c r="B152" s="22"/>
      <c r="D152" s="67" t="s">
        <v>830</v>
      </c>
      <c r="E152" s="141" t="s">
        <v>831</v>
      </c>
      <c r="F152" s="142"/>
      <c r="G152" s="106" t="s">
        <v>512</v>
      </c>
      <c r="H152" s="106" t="s">
        <v>513</v>
      </c>
      <c r="I152" s="106" t="s">
        <v>514</v>
      </c>
      <c r="J152" s="59"/>
      <c r="K152" s="57" t="str">
        <f t="shared" ref="K152" si="250">N152</f>
        <v/>
      </c>
      <c r="M152" s="97" t="str">
        <f t="shared" ref="M152" si="251">IF(H152="X",2,"")</f>
        <v/>
      </c>
      <c r="N152" s="97" t="str">
        <f t="shared" ref="N152" si="252">IF(H152="X","Por favor justifique su Concepto","")</f>
        <v/>
      </c>
      <c r="O152" s="3"/>
      <c r="P152" s="3"/>
    </row>
    <row r="153" spans="1:16" s="4" customFormat="1" ht="30" customHeight="1" x14ac:dyDescent="0.3">
      <c r="A153" s="21" t="s">
        <v>79</v>
      </c>
      <c r="B153" s="22"/>
      <c r="D153" s="66" t="s">
        <v>832</v>
      </c>
      <c r="E153" s="143" t="s">
        <v>833</v>
      </c>
      <c r="F153" s="144"/>
      <c r="G153" s="106" t="s">
        <v>512</v>
      </c>
      <c r="H153" s="106" t="s">
        <v>513</v>
      </c>
      <c r="I153" s="106" t="s">
        <v>514</v>
      </c>
      <c r="J153" s="59"/>
      <c r="K153" s="57" t="str">
        <f t="shared" ref="K153" si="253">N153</f>
        <v/>
      </c>
      <c r="M153" s="97" t="str">
        <f t="shared" ref="M153" si="254">IF(H153="X",2,"")</f>
        <v/>
      </c>
      <c r="N153" s="97" t="str">
        <f t="shared" ref="N153" si="255">IF(H153="X","Por favor justifique su Concepto","")</f>
        <v/>
      </c>
      <c r="O153" s="3"/>
      <c r="P153" s="3"/>
    </row>
    <row r="154" spans="1:16" s="4" customFormat="1" ht="30" customHeight="1" x14ac:dyDescent="0.3">
      <c r="A154" s="21" t="s">
        <v>79</v>
      </c>
      <c r="B154" s="22"/>
      <c r="D154" s="67" t="s">
        <v>834</v>
      </c>
      <c r="E154" s="141" t="s">
        <v>835</v>
      </c>
      <c r="F154" s="142"/>
      <c r="G154" s="106" t="s">
        <v>512</v>
      </c>
      <c r="H154" s="106" t="s">
        <v>513</v>
      </c>
      <c r="I154" s="106" t="s">
        <v>514</v>
      </c>
      <c r="J154" s="59"/>
      <c r="K154" s="57" t="str">
        <f t="shared" ref="K154" si="256">N154</f>
        <v/>
      </c>
      <c r="M154" s="97" t="str">
        <f t="shared" ref="M154" si="257">IF(H154="X",2,"")</f>
        <v/>
      </c>
      <c r="N154" s="97" t="str">
        <f t="shared" ref="N154" si="258">IF(H154="X","Por favor justifique su Concepto","")</f>
        <v/>
      </c>
      <c r="O154" s="3"/>
      <c r="P154" s="3"/>
    </row>
    <row r="155" spans="1:16" s="4" customFormat="1" ht="19.95" customHeight="1" x14ac:dyDescent="0.3">
      <c r="A155" s="21" t="s">
        <v>79</v>
      </c>
      <c r="B155" s="22"/>
      <c r="D155" s="66" t="s">
        <v>836</v>
      </c>
      <c r="E155" s="143" t="s">
        <v>837</v>
      </c>
      <c r="F155" s="144"/>
      <c r="G155" s="106" t="s">
        <v>512</v>
      </c>
      <c r="H155" s="106" t="s">
        <v>513</v>
      </c>
      <c r="I155" s="106" t="s">
        <v>514</v>
      </c>
      <c r="J155" s="59"/>
      <c r="K155" s="57" t="str">
        <f t="shared" ref="K155" si="259">N155</f>
        <v/>
      </c>
      <c r="M155" s="97" t="str">
        <f t="shared" ref="M155" si="260">IF(H155="X",2,"")</f>
        <v/>
      </c>
      <c r="N155" s="97" t="str">
        <f t="shared" ref="N155" si="261">IF(H155="X","Por favor justifique su Concepto","")</f>
        <v/>
      </c>
      <c r="O155" s="3"/>
      <c r="P155" s="3"/>
    </row>
    <row r="156" spans="1:16" s="4" customFormat="1" ht="30" customHeight="1" x14ac:dyDescent="0.3">
      <c r="A156" s="21" t="s">
        <v>79</v>
      </c>
      <c r="B156" s="22"/>
      <c r="D156" s="67" t="s">
        <v>838</v>
      </c>
      <c r="E156" s="141" t="s">
        <v>839</v>
      </c>
      <c r="F156" s="142"/>
      <c r="G156" s="106" t="s">
        <v>512</v>
      </c>
      <c r="H156" s="106" t="s">
        <v>513</v>
      </c>
      <c r="I156" s="106" t="s">
        <v>514</v>
      </c>
      <c r="J156" s="59"/>
      <c r="K156" s="57" t="str">
        <f t="shared" ref="K156" si="262">N156</f>
        <v/>
      </c>
      <c r="M156" s="97" t="str">
        <f t="shared" ref="M156" si="263">IF(H156="X",2,"")</f>
        <v/>
      </c>
      <c r="N156" s="97" t="str">
        <f t="shared" ref="N156" si="264">IF(H156="X","Por favor justifique su Concepto","")</f>
        <v/>
      </c>
      <c r="O156" s="3"/>
      <c r="P156" s="3"/>
    </row>
    <row r="157" spans="1:16" s="4" customFormat="1" ht="19.95" customHeight="1" x14ac:dyDescent="0.3">
      <c r="A157" s="21" t="s">
        <v>79</v>
      </c>
      <c r="B157" s="22"/>
      <c r="D157" s="66" t="s">
        <v>840</v>
      </c>
      <c r="E157" s="143" t="s">
        <v>841</v>
      </c>
      <c r="F157" s="144"/>
      <c r="G157" s="106" t="s">
        <v>512</v>
      </c>
      <c r="H157" s="106" t="s">
        <v>513</v>
      </c>
      <c r="I157" s="106" t="s">
        <v>514</v>
      </c>
      <c r="J157" s="59"/>
      <c r="K157" s="57" t="str">
        <f t="shared" ref="K157" si="265">N157</f>
        <v/>
      </c>
      <c r="M157" s="97" t="str">
        <f t="shared" ref="M157" si="266">IF(H157="X",2,"")</f>
        <v/>
      </c>
      <c r="N157" s="97" t="str">
        <f t="shared" ref="N157" si="267">IF(H157="X","Por favor justifique su Concepto","")</f>
        <v/>
      </c>
      <c r="O157" s="3"/>
      <c r="P157" s="3"/>
    </row>
    <row r="158" spans="1:16" s="4" customFormat="1" ht="30" customHeight="1" x14ac:dyDescent="0.3">
      <c r="A158" s="21" t="s">
        <v>79</v>
      </c>
      <c r="B158" s="22"/>
      <c r="D158" s="67" t="s">
        <v>842</v>
      </c>
      <c r="E158" s="141" t="s">
        <v>843</v>
      </c>
      <c r="F158" s="142"/>
      <c r="G158" s="106" t="s">
        <v>512</v>
      </c>
      <c r="H158" s="106" t="s">
        <v>513</v>
      </c>
      <c r="I158" s="106" t="s">
        <v>514</v>
      </c>
      <c r="J158" s="59"/>
      <c r="K158" s="57" t="str">
        <f t="shared" ref="K158" si="268">N158</f>
        <v/>
      </c>
      <c r="M158" s="97" t="str">
        <f t="shared" ref="M158" si="269">IF(H158="X",2,"")</f>
        <v/>
      </c>
      <c r="N158" s="97" t="str">
        <f t="shared" ref="N158" si="270">IF(H158="X","Por favor justifique su Concepto","")</f>
        <v/>
      </c>
      <c r="O158" s="3"/>
      <c r="P158" s="3"/>
    </row>
    <row r="159" spans="1:16" s="4" customFormat="1" ht="30" customHeight="1" x14ac:dyDescent="0.3">
      <c r="A159" s="21" t="s">
        <v>79</v>
      </c>
      <c r="B159" s="22"/>
      <c r="D159" s="66" t="s">
        <v>844</v>
      </c>
      <c r="E159" s="143" t="s">
        <v>845</v>
      </c>
      <c r="F159" s="144"/>
      <c r="G159" s="106" t="s">
        <v>512</v>
      </c>
      <c r="H159" s="106" t="s">
        <v>513</v>
      </c>
      <c r="I159" s="106" t="s">
        <v>514</v>
      </c>
      <c r="J159" s="59"/>
      <c r="K159" s="57" t="str">
        <f t="shared" ref="K159" si="271">N159</f>
        <v/>
      </c>
      <c r="M159" s="97" t="str">
        <f t="shared" ref="M159" si="272">IF(H159="X",2,"")</f>
        <v/>
      </c>
      <c r="N159" s="97" t="str">
        <f t="shared" ref="N159" si="273">IF(H159="X","Por favor justifique su Concepto","")</f>
        <v/>
      </c>
      <c r="O159" s="3"/>
      <c r="P159" s="3"/>
    </row>
    <row r="160" spans="1:16" s="4" customFormat="1" ht="30" customHeight="1" x14ac:dyDescent="0.3">
      <c r="A160" s="21" t="s">
        <v>79</v>
      </c>
      <c r="B160" s="22"/>
      <c r="D160" s="67" t="s">
        <v>846</v>
      </c>
      <c r="E160" s="141" t="s">
        <v>847</v>
      </c>
      <c r="F160" s="142"/>
      <c r="G160" s="106" t="s">
        <v>512</v>
      </c>
      <c r="H160" s="106" t="s">
        <v>513</v>
      </c>
      <c r="I160" s="106" t="s">
        <v>514</v>
      </c>
      <c r="J160" s="59"/>
      <c r="K160" s="57" t="str">
        <f t="shared" ref="K160" si="274">N160</f>
        <v/>
      </c>
      <c r="M160" s="97" t="str">
        <f t="shared" ref="M160" si="275">IF(H160="X",2,"")</f>
        <v/>
      </c>
      <c r="N160" s="97" t="str">
        <f t="shared" ref="N160" si="276">IF(H160="X","Por favor justifique su Concepto","")</f>
        <v/>
      </c>
      <c r="O160" s="3"/>
      <c r="P160" s="3"/>
    </row>
    <row r="161" spans="1:16" s="4" customFormat="1" ht="30" customHeight="1" x14ac:dyDescent="0.3">
      <c r="A161" s="21" t="s">
        <v>79</v>
      </c>
      <c r="B161" s="22"/>
      <c r="D161" s="66" t="s">
        <v>848</v>
      </c>
      <c r="E161" s="143" t="s">
        <v>849</v>
      </c>
      <c r="F161" s="144"/>
      <c r="G161" s="106" t="s">
        <v>512</v>
      </c>
      <c r="H161" s="106" t="s">
        <v>513</v>
      </c>
      <c r="I161" s="106" t="s">
        <v>514</v>
      </c>
      <c r="J161" s="59"/>
      <c r="K161" s="57" t="str">
        <f t="shared" ref="K161" si="277">N161</f>
        <v/>
      </c>
      <c r="M161" s="97" t="str">
        <f t="shared" ref="M161" si="278">IF(H161="X",2,"")</f>
        <v/>
      </c>
      <c r="N161" s="97" t="str">
        <f t="shared" ref="N161" si="279">IF(H161="X","Por favor justifique su Concepto","")</f>
        <v/>
      </c>
      <c r="O161" s="3"/>
      <c r="P161" s="3"/>
    </row>
    <row r="162" spans="1:16" s="4" customFormat="1" ht="30" customHeight="1" x14ac:dyDescent="0.3">
      <c r="A162" s="21" t="s">
        <v>79</v>
      </c>
      <c r="B162" s="22"/>
      <c r="D162" s="67" t="s">
        <v>850</v>
      </c>
      <c r="E162" s="141" t="s">
        <v>851</v>
      </c>
      <c r="F162" s="142"/>
      <c r="G162" s="106" t="s">
        <v>512</v>
      </c>
      <c r="H162" s="106" t="s">
        <v>513</v>
      </c>
      <c r="I162" s="106" t="s">
        <v>514</v>
      </c>
      <c r="J162" s="59"/>
      <c r="K162" s="57" t="str">
        <f t="shared" ref="K162" si="280">N162</f>
        <v/>
      </c>
      <c r="M162" s="97" t="str">
        <f t="shared" ref="M162" si="281">IF(H162="X",2,"")</f>
        <v/>
      </c>
      <c r="N162" s="97" t="str">
        <f t="shared" ref="N162" si="282">IF(H162="X","Por favor justifique su Concepto","")</f>
        <v/>
      </c>
      <c r="O162" s="3"/>
      <c r="P162" s="3"/>
    </row>
    <row r="163" spans="1:16" s="4" customFormat="1" ht="19.95" customHeight="1" x14ac:dyDescent="0.3">
      <c r="A163" s="21" t="s">
        <v>79</v>
      </c>
      <c r="B163" s="22"/>
      <c r="D163" s="66" t="s">
        <v>852</v>
      </c>
      <c r="E163" s="143" t="s">
        <v>853</v>
      </c>
      <c r="F163" s="144"/>
      <c r="G163" s="106" t="s">
        <v>512</v>
      </c>
      <c r="H163" s="106" t="s">
        <v>513</v>
      </c>
      <c r="I163" s="106" t="s">
        <v>514</v>
      </c>
      <c r="J163" s="59"/>
      <c r="K163" s="57" t="str">
        <f t="shared" ref="K163" si="283">N163</f>
        <v/>
      </c>
      <c r="M163" s="97" t="str">
        <f t="shared" ref="M163" si="284">IF(H163="X",2,"")</f>
        <v/>
      </c>
      <c r="N163" s="97" t="str">
        <f t="shared" ref="N163" si="285">IF(H163="X","Por favor justifique su Concepto","")</f>
        <v/>
      </c>
      <c r="O163" s="3"/>
      <c r="P163" s="3"/>
    </row>
    <row r="164" spans="1:16" s="4" customFormat="1" ht="19.95" customHeight="1" x14ac:dyDescent="0.3">
      <c r="A164" s="21" t="s">
        <v>79</v>
      </c>
      <c r="B164" s="22"/>
      <c r="D164" s="63" t="s">
        <v>524</v>
      </c>
      <c r="E164" s="64"/>
      <c r="F164" s="64"/>
      <c r="G164" s="64"/>
      <c r="H164" s="64"/>
      <c r="I164" s="64"/>
      <c r="J164" s="64"/>
      <c r="K164" s="60"/>
      <c r="L164" s="19" t="s">
        <v>490</v>
      </c>
      <c r="M164" s="97" t="str">
        <f t="shared" ref="M164" si="286">IF(H164="X",2,"")</f>
        <v/>
      </c>
      <c r="N164" s="97" t="str">
        <f t="shared" ref="N164" si="287">IF(H164="X","Por favor justifique su Concepto","")</f>
        <v/>
      </c>
      <c r="O164" s="3"/>
      <c r="P164" s="3"/>
    </row>
    <row r="165" spans="1:16" s="4" customFormat="1" ht="30" customHeight="1" x14ac:dyDescent="0.3">
      <c r="A165" s="21" t="s">
        <v>79</v>
      </c>
      <c r="B165" s="22"/>
      <c r="D165" s="55" t="s">
        <v>859</v>
      </c>
      <c r="E165" s="141" t="s">
        <v>860</v>
      </c>
      <c r="F165" s="142"/>
      <c r="G165" s="106" t="s">
        <v>512</v>
      </c>
      <c r="H165" s="106" t="s">
        <v>513</v>
      </c>
      <c r="I165" s="106" t="s">
        <v>514</v>
      </c>
      <c r="J165" s="59"/>
      <c r="K165" s="57" t="str">
        <f t="shared" ref="K165" si="288">N165</f>
        <v/>
      </c>
      <c r="M165" s="97" t="str">
        <f t="shared" ref="M165" si="289">IF(H165="X",2,"")</f>
        <v/>
      </c>
      <c r="N165" s="97" t="str">
        <f t="shared" ref="N165" si="290">IF(H165="X","Por favor justifique su Concepto","")</f>
        <v/>
      </c>
      <c r="O165" s="3"/>
      <c r="P165" s="3"/>
    </row>
    <row r="166" spans="1:16" s="4" customFormat="1" ht="19.95" customHeight="1" x14ac:dyDescent="0.3">
      <c r="A166" s="21" t="s">
        <v>79</v>
      </c>
      <c r="B166" s="22"/>
      <c r="D166" s="15" t="s">
        <v>861</v>
      </c>
      <c r="E166" s="143" t="s">
        <v>862</v>
      </c>
      <c r="F166" s="144"/>
      <c r="G166" s="106" t="s">
        <v>512</v>
      </c>
      <c r="H166" s="106" t="s">
        <v>513</v>
      </c>
      <c r="I166" s="106" t="s">
        <v>514</v>
      </c>
      <c r="J166" s="59"/>
      <c r="K166" s="57" t="str">
        <f t="shared" ref="K166" si="291">N166</f>
        <v/>
      </c>
      <c r="M166" s="97" t="str">
        <f t="shared" ref="M166" si="292">IF(H166="X",2,"")</f>
        <v/>
      </c>
      <c r="N166" s="97" t="str">
        <f t="shared" ref="N166" si="293">IF(H166="X","Por favor justifique su Concepto","")</f>
        <v/>
      </c>
      <c r="O166" s="3"/>
      <c r="P166" s="3"/>
    </row>
    <row r="167" spans="1:16" s="4" customFormat="1" ht="19.95" customHeight="1" x14ac:dyDescent="0.3">
      <c r="A167" s="21" t="s">
        <v>79</v>
      </c>
      <c r="B167" s="22"/>
      <c r="D167" s="55" t="s">
        <v>863</v>
      </c>
      <c r="E167" s="141" t="s">
        <v>864</v>
      </c>
      <c r="F167" s="142"/>
      <c r="G167" s="106" t="s">
        <v>512</v>
      </c>
      <c r="H167" s="106" t="s">
        <v>513</v>
      </c>
      <c r="I167" s="106" t="s">
        <v>514</v>
      </c>
      <c r="J167" s="59"/>
      <c r="K167" s="57" t="str">
        <f t="shared" ref="K167" si="294">N167</f>
        <v/>
      </c>
      <c r="M167" s="97" t="str">
        <f t="shared" ref="M167" si="295">IF(H167="X",2,"")</f>
        <v/>
      </c>
      <c r="N167" s="97" t="str">
        <f t="shared" ref="N167" si="296">IF(H167="X","Por favor justifique su Concepto","")</f>
        <v/>
      </c>
      <c r="O167" s="3"/>
      <c r="P167" s="3"/>
    </row>
    <row r="168" spans="1:16" s="4" customFormat="1" ht="30" customHeight="1" x14ac:dyDescent="0.3">
      <c r="A168" s="21" t="s">
        <v>79</v>
      </c>
      <c r="B168" s="22"/>
      <c r="D168" s="15" t="s">
        <v>865</v>
      </c>
      <c r="E168" s="143" t="s">
        <v>866</v>
      </c>
      <c r="F168" s="144"/>
      <c r="G168" s="106" t="s">
        <v>512</v>
      </c>
      <c r="H168" s="106" t="s">
        <v>513</v>
      </c>
      <c r="I168" s="106" t="s">
        <v>514</v>
      </c>
      <c r="J168" s="59"/>
      <c r="K168" s="57" t="str">
        <f t="shared" ref="K168" si="297">N168</f>
        <v/>
      </c>
      <c r="M168" s="97" t="str">
        <f t="shared" ref="M168" si="298">IF(H168="X",2,"")</f>
        <v/>
      </c>
      <c r="N168" s="97" t="str">
        <f t="shared" ref="N168" si="299">IF(H168="X","Por favor justifique su Concepto","")</f>
        <v/>
      </c>
      <c r="O168" s="3"/>
      <c r="P168" s="3"/>
    </row>
    <row r="169" spans="1:16" s="4" customFormat="1" ht="19.95" customHeight="1" x14ac:dyDescent="0.3">
      <c r="A169" s="21" t="s">
        <v>79</v>
      </c>
      <c r="B169" s="22"/>
      <c r="D169" s="63" t="s">
        <v>872</v>
      </c>
      <c r="E169" s="64"/>
      <c r="F169" s="64"/>
      <c r="G169" s="64"/>
      <c r="H169" s="64"/>
      <c r="I169" s="64"/>
      <c r="J169" s="64"/>
      <c r="K169" s="60"/>
      <c r="L169" s="19" t="s">
        <v>490</v>
      </c>
      <c r="M169" s="97" t="str">
        <f t="shared" ref="M169" si="300">IF(H169="X",2,"")</f>
        <v/>
      </c>
      <c r="N169" s="97" t="str">
        <f t="shared" ref="N169" si="301">IF(H169="X","Por favor justifique su Concepto","")</f>
        <v/>
      </c>
      <c r="O169" s="3"/>
      <c r="P169" s="3"/>
    </row>
    <row r="170" spans="1:16" s="4" customFormat="1" ht="30" customHeight="1" x14ac:dyDescent="0.3">
      <c r="A170" s="21" t="s">
        <v>79</v>
      </c>
      <c r="B170" s="22"/>
      <c r="D170" s="67" t="s">
        <v>878</v>
      </c>
      <c r="E170" s="141" t="s">
        <v>879</v>
      </c>
      <c r="F170" s="142"/>
      <c r="G170" s="106" t="s">
        <v>512</v>
      </c>
      <c r="H170" s="106" t="s">
        <v>513</v>
      </c>
      <c r="I170" s="106" t="s">
        <v>514</v>
      </c>
      <c r="J170" s="59"/>
      <c r="K170" s="57" t="str">
        <f t="shared" ref="K170" si="302">N170</f>
        <v/>
      </c>
      <c r="M170" s="97" t="str">
        <f t="shared" ref="M170" si="303">IF(H170="X",2,"")</f>
        <v/>
      </c>
      <c r="N170" s="97" t="str">
        <f t="shared" ref="N170" si="304">IF(H170="X","Por favor justifique su Concepto","")</f>
        <v/>
      </c>
      <c r="O170" s="3"/>
      <c r="P170" s="3"/>
    </row>
    <row r="171" spans="1:16" s="4" customFormat="1" ht="19.95" customHeight="1" x14ac:dyDescent="0.3">
      <c r="A171" s="21" t="s">
        <v>79</v>
      </c>
      <c r="B171" s="22"/>
      <c r="D171" s="63" t="s">
        <v>517</v>
      </c>
      <c r="E171" s="64"/>
      <c r="F171" s="64"/>
      <c r="G171" s="64"/>
      <c r="H171" s="64"/>
      <c r="I171" s="64"/>
      <c r="J171" s="64"/>
      <c r="K171" s="60"/>
      <c r="L171" s="19" t="s">
        <v>490</v>
      </c>
      <c r="M171" s="97" t="str">
        <f t="shared" ref="M171" si="305">IF(H171="X",2,"")</f>
        <v/>
      </c>
      <c r="N171" s="97" t="str">
        <f t="shared" ref="N171" si="306">IF(H171="X","Por favor justifique su Concepto","")</f>
        <v/>
      </c>
      <c r="O171" s="3"/>
      <c r="P171" s="3"/>
    </row>
    <row r="172" spans="1:16" s="4" customFormat="1" ht="45" customHeight="1" x14ac:dyDescent="0.3">
      <c r="A172" s="21" t="s">
        <v>79</v>
      </c>
      <c r="B172" s="22"/>
      <c r="D172" s="55" t="s">
        <v>882</v>
      </c>
      <c r="E172" s="141" t="s">
        <v>883</v>
      </c>
      <c r="F172" s="142"/>
      <c r="G172" s="106" t="s">
        <v>512</v>
      </c>
      <c r="H172" s="106" t="s">
        <v>513</v>
      </c>
      <c r="I172" s="106" t="s">
        <v>514</v>
      </c>
      <c r="J172" s="59"/>
      <c r="K172" s="57" t="str">
        <f t="shared" ref="K172" si="307">N172</f>
        <v/>
      </c>
      <c r="M172" s="97" t="str">
        <f t="shared" ref="M172" si="308">IF(H172="X",2,"")</f>
        <v/>
      </c>
      <c r="N172" s="97" t="str">
        <f t="shared" ref="N172" si="309">IF(H172="X","Por favor justifique su Concepto","")</f>
        <v/>
      </c>
      <c r="O172" s="3"/>
      <c r="P172" s="3"/>
    </row>
    <row r="173" spans="1:16" s="4" customFormat="1" ht="30" customHeight="1" x14ac:dyDescent="0.3">
      <c r="A173" s="21" t="s">
        <v>79</v>
      </c>
      <c r="B173" s="22"/>
      <c r="D173" s="15" t="s">
        <v>884</v>
      </c>
      <c r="E173" s="143" t="s">
        <v>885</v>
      </c>
      <c r="F173" s="144"/>
      <c r="G173" s="106" t="s">
        <v>512</v>
      </c>
      <c r="H173" s="106" t="s">
        <v>513</v>
      </c>
      <c r="I173" s="106" t="s">
        <v>514</v>
      </c>
      <c r="J173" s="59"/>
      <c r="K173" s="57" t="str">
        <f t="shared" ref="K173" si="310">N173</f>
        <v/>
      </c>
      <c r="M173" s="97" t="str">
        <f t="shared" ref="M173" si="311">IF(H173="X",2,"")</f>
        <v/>
      </c>
      <c r="N173" s="97" t="str">
        <f t="shared" ref="N173" si="312">IF(H173="X","Por favor justifique su Concepto","")</f>
        <v/>
      </c>
      <c r="O173" s="3"/>
      <c r="P173" s="3"/>
    </row>
    <row r="174" spans="1:16" s="4" customFormat="1" ht="19.95" customHeight="1" x14ac:dyDescent="0.3">
      <c r="A174" s="21" t="s">
        <v>79</v>
      </c>
      <c r="B174" s="22"/>
      <c r="D174" s="55" t="s">
        <v>886</v>
      </c>
      <c r="E174" s="141" t="s">
        <v>887</v>
      </c>
      <c r="F174" s="142"/>
      <c r="G174" s="106" t="s">
        <v>512</v>
      </c>
      <c r="H174" s="106" t="s">
        <v>513</v>
      </c>
      <c r="I174" s="106" t="s">
        <v>514</v>
      </c>
      <c r="J174" s="59"/>
      <c r="K174" s="57" t="str">
        <f t="shared" ref="K174" si="313">N174</f>
        <v/>
      </c>
      <c r="M174" s="97" t="str">
        <f t="shared" ref="M174" si="314">IF(H174="X",2,"")</f>
        <v/>
      </c>
      <c r="N174" s="97" t="str">
        <f t="shared" ref="N174" si="315">IF(H174="X","Por favor justifique su Concepto","")</f>
        <v/>
      </c>
      <c r="O174" s="3"/>
      <c r="P174" s="3"/>
    </row>
    <row r="175" spans="1:16" s="4" customFormat="1" ht="19.95" customHeight="1" x14ac:dyDescent="0.3">
      <c r="A175" s="21" t="s">
        <v>79</v>
      </c>
      <c r="B175" s="22"/>
      <c r="D175" s="15" t="s">
        <v>888</v>
      </c>
      <c r="E175" s="143" t="s">
        <v>889</v>
      </c>
      <c r="F175" s="144"/>
      <c r="G175" s="106" t="s">
        <v>512</v>
      </c>
      <c r="H175" s="106" t="s">
        <v>513</v>
      </c>
      <c r="I175" s="106" t="s">
        <v>514</v>
      </c>
      <c r="J175" s="59"/>
      <c r="K175" s="57" t="str">
        <f t="shared" ref="K175" si="316">N175</f>
        <v/>
      </c>
      <c r="M175" s="97" t="str">
        <f t="shared" ref="M175" si="317">IF(H175="X",2,"")</f>
        <v/>
      </c>
      <c r="N175" s="97" t="str">
        <f t="shared" ref="N175" si="318">IF(H175="X","Por favor justifique su Concepto","")</f>
        <v/>
      </c>
      <c r="O175" s="3"/>
      <c r="P175" s="3"/>
    </row>
    <row r="176" spans="1:16" s="4" customFormat="1" ht="19.95" customHeight="1" x14ac:dyDescent="0.3">
      <c r="A176" s="21" t="s">
        <v>79</v>
      </c>
      <c r="B176" s="22"/>
      <c r="D176" s="63" t="s">
        <v>518</v>
      </c>
      <c r="E176" s="64"/>
      <c r="F176" s="64"/>
      <c r="G176" s="64"/>
      <c r="H176" s="64"/>
      <c r="I176" s="64"/>
      <c r="J176" s="64"/>
      <c r="K176" s="60"/>
      <c r="L176" s="19" t="s">
        <v>490</v>
      </c>
      <c r="M176" s="97" t="str">
        <f t="shared" ref="M176" si="319">IF(H176="X",2,"")</f>
        <v/>
      </c>
      <c r="N176" s="97" t="str">
        <f t="shared" ref="N176" si="320">IF(H176="X","Por favor justifique su Concepto","")</f>
        <v/>
      </c>
      <c r="O176" s="3"/>
      <c r="P176" s="3"/>
    </row>
    <row r="177" spans="1:16" s="4" customFormat="1" ht="45" customHeight="1" x14ac:dyDescent="0.3">
      <c r="A177" s="21" t="s">
        <v>79</v>
      </c>
      <c r="B177" s="22"/>
      <c r="D177" s="55" t="s">
        <v>896</v>
      </c>
      <c r="E177" s="141" t="s">
        <v>897</v>
      </c>
      <c r="F177" s="142"/>
      <c r="G177" s="106" t="s">
        <v>512</v>
      </c>
      <c r="H177" s="106" t="s">
        <v>513</v>
      </c>
      <c r="I177" s="106" t="s">
        <v>514</v>
      </c>
      <c r="J177" s="59"/>
      <c r="K177" s="57" t="str">
        <f t="shared" ref="K177" si="321">N177</f>
        <v/>
      </c>
      <c r="M177" s="97" t="str">
        <f t="shared" ref="M177" si="322">IF(H177="X",2,"")</f>
        <v/>
      </c>
      <c r="N177" s="97" t="str">
        <f t="shared" ref="N177" si="323">IF(H177="X","Por favor justifique su Concepto","")</f>
        <v/>
      </c>
      <c r="O177" s="3"/>
      <c r="P177" s="3"/>
    </row>
    <row r="178" spans="1:16" s="4" customFormat="1" ht="60" customHeight="1" x14ac:dyDescent="0.3">
      <c r="A178" s="21" t="s">
        <v>79</v>
      </c>
      <c r="B178" s="22"/>
      <c r="D178" s="15" t="s">
        <v>898</v>
      </c>
      <c r="E178" s="143" t="s">
        <v>899</v>
      </c>
      <c r="F178" s="144"/>
      <c r="G178" s="106" t="s">
        <v>512</v>
      </c>
      <c r="H178" s="106" t="s">
        <v>513</v>
      </c>
      <c r="I178" s="106" t="s">
        <v>514</v>
      </c>
      <c r="J178" s="59"/>
      <c r="K178" s="57" t="str">
        <f t="shared" ref="K178" si="324">N178</f>
        <v/>
      </c>
      <c r="M178" s="97" t="str">
        <f t="shared" ref="M178" si="325">IF(H178="X",2,"")</f>
        <v/>
      </c>
      <c r="N178" s="97" t="str">
        <f t="shared" ref="N178" si="326">IF(H178="X","Por favor justifique su Concepto","")</f>
        <v/>
      </c>
      <c r="O178" s="3"/>
      <c r="P178" s="3"/>
    </row>
    <row r="179" spans="1:16" s="4" customFormat="1" ht="60" customHeight="1" x14ac:dyDescent="0.3">
      <c r="A179" s="21" t="s">
        <v>79</v>
      </c>
      <c r="B179" s="22"/>
      <c r="D179" s="55" t="s">
        <v>900</v>
      </c>
      <c r="E179" s="141" t="s">
        <v>901</v>
      </c>
      <c r="F179" s="142"/>
      <c r="G179" s="106" t="s">
        <v>512</v>
      </c>
      <c r="H179" s="106" t="s">
        <v>513</v>
      </c>
      <c r="I179" s="106" t="s">
        <v>514</v>
      </c>
      <c r="J179" s="59"/>
      <c r="K179" s="57" t="str">
        <f t="shared" ref="K179" si="327">N179</f>
        <v/>
      </c>
      <c r="M179" s="97" t="str">
        <f t="shared" ref="M179" si="328">IF(H179="X",2,"")</f>
        <v/>
      </c>
      <c r="N179" s="97" t="str">
        <f t="shared" ref="N179" si="329">IF(H179="X","Por favor justifique su Concepto","")</f>
        <v/>
      </c>
      <c r="O179" s="3"/>
      <c r="P179" s="3"/>
    </row>
    <row r="180" spans="1:16" s="4" customFormat="1" ht="45" customHeight="1" x14ac:dyDescent="0.3">
      <c r="A180" s="21" t="s">
        <v>79</v>
      </c>
      <c r="B180" s="22"/>
      <c r="D180" s="15" t="s">
        <v>902</v>
      </c>
      <c r="E180" s="143" t="s">
        <v>903</v>
      </c>
      <c r="F180" s="144"/>
      <c r="G180" s="106" t="s">
        <v>512</v>
      </c>
      <c r="H180" s="106" t="s">
        <v>513</v>
      </c>
      <c r="I180" s="106" t="s">
        <v>514</v>
      </c>
      <c r="J180" s="59"/>
      <c r="K180" s="57" t="str">
        <f t="shared" ref="K180" si="330">N180</f>
        <v/>
      </c>
      <c r="M180" s="97" t="str">
        <f t="shared" ref="M180" si="331">IF(H180="X",2,"")</f>
        <v/>
      </c>
      <c r="N180" s="97" t="str">
        <f t="shared" ref="N180" si="332">IF(H180="X","Por favor justifique su Concepto","")</f>
        <v/>
      </c>
      <c r="O180" s="3"/>
      <c r="P180" s="3"/>
    </row>
    <row r="181" spans="1:16" s="4" customFormat="1" ht="30" customHeight="1" x14ac:dyDescent="0.3">
      <c r="A181" s="21" t="s">
        <v>79</v>
      </c>
      <c r="B181" s="22"/>
      <c r="D181" s="55" t="s">
        <v>904</v>
      </c>
      <c r="E181" s="141" t="s">
        <v>905</v>
      </c>
      <c r="F181" s="142"/>
      <c r="G181" s="106" t="s">
        <v>512</v>
      </c>
      <c r="H181" s="106" t="s">
        <v>513</v>
      </c>
      <c r="I181" s="106" t="s">
        <v>514</v>
      </c>
      <c r="J181" s="59"/>
      <c r="K181" s="57" t="str">
        <f t="shared" ref="K181" si="333">N181</f>
        <v/>
      </c>
      <c r="M181" s="97" t="str">
        <f t="shared" ref="M181" si="334">IF(H181="X",2,"")</f>
        <v/>
      </c>
      <c r="N181" s="97" t="str">
        <f t="shared" ref="N181" si="335">IF(H181="X","Por favor justifique su Concepto","")</f>
        <v/>
      </c>
      <c r="O181" s="3"/>
      <c r="P181" s="3"/>
    </row>
    <row r="182" spans="1:16" s="4" customFormat="1" ht="60" customHeight="1" x14ac:dyDescent="0.3">
      <c r="A182" s="21" t="s">
        <v>79</v>
      </c>
      <c r="B182" s="22"/>
      <c r="D182" s="15" t="s">
        <v>906</v>
      </c>
      <c r="E182" s="143" t="s">
        <v>907</v>
      </c>
      <c r="F182" s="144"/>
      <c r="G182" s="106" t="s">
        <v>512</v>
      </c>
      <c r="H182" s="106" t="s">
        <v>513</v>
      </c>
      <c r="I182" s="106" t="s">
        <v>514</v>
      </c>
      <c r="J182" s="59"/>
      <c r="K182" s="57" t="str">
        <f t="shared" ref="K182" si="336">N182</f>
        <v/>
      </c>
      <c r="M182" s="97" t="str">
        <f t="shared" ref="M182" si="337">IF(H182="X",2,"")</f>
        <v/>
      </c>
      <c r="N182" s="97" t="str">
        <f t="shared" ref="N182" si="338">IF(H182="X","Por favor justifique su Concepto","")</f>
        <v/>
      </c>
      <c r="O182" s="3"/>
      <c r="P182" s="3"/>
    </row>
    <row r="183" spans="1:16" s="4" customFormat="1" ht="30" customHeight="1" x14ac:dyDescent="0.3">
      <c r="A183" s="21" t="s">
        <v>79</v>
      </c>
      <c r="B183" s="22"/>
      <c r="D183" s="55" t="s">
        <v>908</v>
      </c>
      <c r="E183" s="141" t="s">
        <v>909</v>
      </c>
      <c r="F183" s="142"/>
      <c r="G183" s="106" t="s">
        <v>512</v>
      </c>
      <c r="H183" s="106" t="s">
        <v>513</v>
      </c>
      <c r="I183" s="106" t="s">
        <v>514</v>
      </c>
      <c r="J183" s="59"/>
      <c r="K183" s="57" t="str">
        <f t="shared" ref="K183" si="339">N183</f>
        <v/>
      </c>
      <c r="M183" s="97" t="str">
        <f t="shared" ref="M183" si="340">IF(H183="X",2,"")</f>
        <v/>
      </c>
      <c r="N183" s="97" t="str">
        <f t="shared" ref="N183" si="341">IF(H183="X","Por favor justifique su Concepto","")</f>
        <v/>
      </c>
      <c r="O183" s="3"/>
      <c r="P183" s="3"/>
    </row>
    <row r="184" spans="1:16" s="4" customFormat="1" ht="45" customHeight="1" x14ac:dyDescent="0.3">
      <c r="A184" s="21" t="s">
        <v>79</v>
      </c>
      <c r="B184" s="22"/>
      <c r="D184" s="15" t="s">
        <v>910</v>
      </c>
      <c r="E184" s="143" t="s">
        <v>911</v>
      </c>
      <c r="F184" s="144"/>
      <c r="G184" s="106" t="s">
        <v>512</v>
      </c>
      <c r="H184" s="106" t="s">
        <v>513</v>
      </c>
      <c r="I184" s="106" t="s">
        <v>514</v>
      </c>
      <c r="J184" s="59"/>
      <c r="K184" s="57" t="str">
        <f t="shared" ref="K184" si="342">N184</f>
        <v/>
      </c>
      <c r="M184" s="97" t="str">
        <f t="shared" ref="M184" si="343">IF(H184="X",2,"")</f>
        <v/>
      </c>
      <c r="N184" s="97" t="str">
        <f t="shared" ref="N184" si="344">IF(H184="X","Por favor justifique su Concepto","")</f>
        <v/>
      </c>
      <c r="O184" s="3"/>
      <c r="P184" s="3"/>
    </row>
    <row r="185" spans="1:16" s="4" customFormat="1" ht="60" customHeight="1" x14ac:dyDescent="0.3">
      <c r="A185" s="21" t="s">
        <v>79</v>
      </c>
      <c r="B185" s="22"/>
      <c r="D185" s="55" t="s">
        <v>912</v>
      </c>
      <c r="E185" s="141" t="s">
        <v>913</v>
      </c>
      <c r="F185" s="142"/>
      <c r="G185" s="106" t="s">
        <v>512</v>
      </c>
      <c r="H185" s="106" t="s">
        <v>513</v>
      </c>
      <c r="I185" s="106" t="s">
        <v>514</v>
      </c>
      <c r="J185" s="59"/>
      <c r="K185" s="57" t="str">
        <f t="shared" ref="K185" si="345">N185</f>
        <v/>
      </c>
      <c r="M185" s="97" t="str">
        <f t="shared" ref="M185" si="346">IF(H185="X",2,"")</f>
        <v/>
      </c>
      <c r="N185" s="97" t="str">
        <f t="shared" ref="N185" si="347">IF(H185="X","Por favor justifique su Concepto","")</f>
        <v/>
      </c>
      <c r="O185" s="3"/>
      <c r="P185" s="3"/>
    </row>
    <row r="186" spans="1:16" s="4" customFormat="1" ht="30" customHeight="1" x14ac:dyDescent="0.3">
      <c r="A186" s="21" t="s">
        <v>79</v>
      </c>
      <c r="B186" s="22"/>
      <c r="D186" s="15" t="s">
        <v>914</v>
      </c>
      <c r="E186" s="143" t="s">
        <v>915</v>
      </c>
      <c r="F186" s="144"/>
      <c r="G186" s="106" t="s">
        <v>512</v>
      </c>
      <c r="H186" s="106" t="s">
        <v>513</v>
      </c>
      <c r="I186" s="106" t="s">
        <v>514</v>
      </c>
      <c r="J186" s="59"/>
      <c r="K186" s="57" t="str">
        <f t="shared" ref="K186" si="348">N186</f>
        <v/>
      </c>
      <c r="M186" s="97" t="str">
        <f t="shared" ref="M186" si="349">IF(H186="X",2,"")</f>
        <v/>
      </c>
      <c r="N186" s="97" t="str">
        <f t="shared" ref="N186" si="350">IF(H186="X","Por favor justifique su Concepto","")</f>
        <v/>
      </c>
      <c r="O186" s="3"/>
      <c r="P186" s="3"/>
    </row>
    <row r="187" spans="1:16" s="4" customFormat="1" ht="60" customHeight="1" x14ac:dyDescent="0.3">
      <c r="A187" s="21" t="s">
        <v>79</v>
      </c>
      <c r="B187" s="22"/>
      <c r="D187" s="55" t="s">
        <v>916</v>
      </c>
      <c r="E187" s="141" t="s">
        <v>917</v>
      </c>
      <c r="F187" s="142"/>
      <c r="G187" s="106" t="s">
        <v>512</v>
      </c>
      <c r="H187" s="106" t="s">
        <v>513</v>
      </c>
      <c r="I187" s="106" t="s">
        <v>514</v>
      </c>
      <c r="J187" s="59"/>
      <c r="K187" s="57" t="str">
        <f t="shared" ref="K187" si="351">N187</f>
        <v/>
      </c>
      <c r="M187" s="97" t="str">
        <f t="shared" ref="M187" si="352">IF(H187="X",2,"")</f>
        <v/>
      </c>
      <c r="N187" s="97" t="str">
        <f t="shared" ref="N187" si="353">IF(H187="X","Por favor justifique su Concepto","")</f>
        <v/>
      </c>
      <c r="O187" s="3"/>
      <c r="P187" s="3"/>
    </row>
    <row r="188" spans="1:16" s="4" customFormat="1" ht="30" customHeight="1" x14ac:dyDescent="0.3">
      <c r="A188" s="21" t="s">
        <v>79</v>
      </c>
      <c r="B188" s="22"/>
      <c r="D188" s="15" t="s">
        <v>918</v>
      </c>
      <c r="E188" s="143" t="s">
        <v>919</v>
      </c>
      <c r="F188" s="144"/>
      <c r="G188" s="106" t="s">
        <v>512</v>
      </c>
      <c r="H188" s="106" t="s">
        <v>513</v>
      </c>
      <c r="I188" s="106" t="s">
        <v>514</v>
      </c>
      <c r="J188" s="59"/>
      <c r="K188" s="57" t="str">
        <f t="shared" ref="K188" si="354">N188</f>
        <v/>
      </c>
      <c r="M188" s="97" t="str">
        <f t="shared" ref="M188" si="355">IF(H188="X",2,"")</f>
        <v/>
      </c>
      <c r="N188" s="97" t="str">
        <f t="shared" ref="N188" si="356">IF(H188="X","Por favor justifique su Concepto","")</f>
        <v/>
      </c>
      <c r="O188" s="3"/>
      <c r="P188" s="3"/>
    </row>
    <row r="189" spans="1:16" s="4" customFormat="1" ht="19.95" customHeight="1" x14ac:dyDescent="0.3">
      <c r="A189" s="21" t="s">
        <v>79</v>
      </c>
      <c r="B189" s="22"/>
      <c r="D189" s="55" t="s">
        <v>920</v>
      </c>
      <c r="E189" s="141" t="s">
        <v>921</v>
      </c>
      <c r="F189" s="142"/>
      <c r="G189" s="106" t="s">
        <v>512</v>
      </c>
      <c r="H189" s="106" t="s">
        <v>513</v>
      </c>
      <c r="I189" s="106" t="s">
        <v>514</v>
      </c>
      <c r="J189" s="59"/>
      <c r="K189" s="57" t="str">
        <f t="shared" ref="K189" si="357">N189</f>
        <v/>
      </c>
      <c r="M189" s="97" t="str">
        <f t="shared" ref="M189" si="358">IF(H189="X",2,"")</f>
        <v/>
      </c>
      <c r="N189" s="97" t="str">
        <f t="shared" ref="N189" si="359">IF(H189="X","Por favor justifique su Concepto","")</f>
        <v/>
      </c>
      <c r="O189" s="3"/>
      <c r="P189" s="3"/>
    </row>
    <row r="190" spans="1:16" s="4" customFormat="1" ht="45" customHeight="1" x14ac:dyDescent="0.3">
      <c r="A190" s="21" t="s">
        <v>79</v>
      </c>
      <c r="B190" s="22"/>
      <c r="D190" s="15" t="s">
        <v>922</v>
      </c>
      <c r="E190" s="143" t="s">
        <v>923</v>
      </c>
      <c r="F190" s="144"/>
      <c r="G190" s="106" t="s">
        <v>512</v>
      </c>
      <c r="H190" s="106" t="s">
        <v>513</v>
      </c>
      <c r="I190" s="106" t="s">
        <v>514</v>
      </c>
      <c r="J190" s="59"/>
      <c r="K190" s="57" t="str">
        <f t="shared" ref="K190" si="360">N190</f>
        <v/>
      </c>
      <c r="M190" s="97" t="str">
        <f t="shared" ref="M190" si="361">IF(H190="X",2,"")</f>
        <v/>
      </c>
      <c r="N190" s="97" t="str">
        <f t="shared" ref="N190" si="362">IF(H190="X","Por favor justifique su Concepto","")</f>
        <v/>
      </c>
      <c r="O190" s="3"/>
      <c r="P190" s="3"/>
    </row>
    <row r="191" spans="1:16" s="4" customFormat="1" ht="30" customHeight="1" x14ac:dyDescent="0.3">
      <c r="A191" s="21" t="s">
        <v>79</v>
      </c>
      <c r="B191" s="22"/>
      <c r="D191" s="55" t="s">
        <v>924</v>
      </c>
      <c r="E191" s="141" t="s">
        <v>925</v>
      </c>
      <c r="F191" s="142"/>
      <c r="G191" s="106" t="s">
        <v>512</v>
      </c>
      <c r="H191" s="106" t="s">
        <v>513</v>
      </c>
      <c r="I191" s="106" t="s">
        <v>514</v>
      </c>
      <c r="J191" s="59"/>
      <c r="K191" s="57" t="str">
        <f t="shared" ref="K191" si="363">N191</f>
        <v/>
      </c>
      <c r="M191" s="97" t="str">
        <f t="shared" ref="M191" si="364">IF(H191="X",2,"")</f>
        <v/>
      </c>
      <c r="N191" s="97" t="str">
        <f t="shared" ref="N191" si="365">IF(H191="X","Por favor justifique su Concepto","")</f>
        <v/>
      </c>
      <c r="O191" s="3"/>
      <c r="P191" s="3"/>
    </row>
    <row r="192" spans="1:16" s="4" customFormat="1" ht="30" customHeight="1" x14ac:dyDescent="0.3">
      <c r="A192" s="21" t="s">
        <v>79</v>
      </c>
      <c r="B192" s="22"/>
      <c r="D192" s="15" t="s">
        <v>926</v>
      </c>
      <c r="E192" s="143" t="s">
        <v>927</v>
      </c>
      <c r="F192" s="144"/>
      <c r="G192" s="106" t="s">
        <v>512</v>
      </c>
      <c r="H192" s="106" t="s">
        <v>513</v>
      </c>
      <c r="I192" s="106" t="s">
        <v>514</v>
      </c>
      <c r="J192" s="59"/>
      <c r="K192" s="57" t="str">
        <f t="shared" ref="K192" si="366">N192</f>
        <v/>
      </c>
      <c r="M192" s="97" t="str">
        <f t="shared" ref="M192" si="367">IF(H192="X",2,"")</f>
        <v/>
      </c>
      <c r="N192" s="97" t="str">
        <f t="shared" ref="N192" si="368">IF(H192="X","Por favor justifique su Concepto","")</f>
        <v/>
      </c>
      <c r="O192" s="3"/>
      <c r="P192" s="3"/>
    </row>
    <row r="193" spans="1:16" s="4" customFormat="1" ht="19.95" customHeight="1" x14ac:dyDescent="0.3">
      <c r="A193" s="21" t="s">
        <v>79</v>
      </c>
      <c r="B193" s="22"/>
      <c r="D193" s="55" t="s">
        <v>928</v>
      </c>
      <c r="E193" s="141" t="s">
        <v>929</v>
      </c>
      <c r="F193" s="142"/>
      <c r="G193" s="106" t="s">
        <v>512</v>
      </c>
      <c r="H193" s="106" t="s">
        <v>513</v>
      </c>
      <c r="I193" s="106" t="s">
        <v>514</v>
      </c>
      <c r="J193" s="59"/>
      <c r="K193" s="57" t="str">
        <f t="shared" ref="K193" si="369">N193</f>
        <v/>
      </c>
      <c r="M193" s="97" t="str">
        <f t="shared" ref="M193" si="370">IF(H193="X",2,"")</f>
        <v/>
      </c>
      <c r="N193" s="97" t="str">
        <f t="shared" ref="N193" si="371">IF(H193="X","Por favor justifique su Concepto","")</f>
        <v/>
      </c>
      <c r="O193" s="3"/>
      <c r="P193" s="3"/>
    </row>
    <row r="194" spans="1:16" s="4" customFormat="1" ht="30" customHeight="1" x14ac:dyDescent="0.3">
      <c r="A194" s="21" t="s">
        <v>79</v>
      </c>
      <c r="B194" s="22"/>
      <c r="D194" s="15" t="s">
        <v>930</v>
      </c>
      <c r="E194" s="143" t="s">
        <v>931</v>
      </c>
      <c r="F194" s="144"/>
      <c r="G194" s="106" t="s">
        <v>512</v>
      </c>
      <c r="H194" s="106" t="s">
        <v>513</v>
      </c>
      <c r="I194" s="106" t="s">
        <v>514</v>
      </c>
      <c r="J194" s="59"/>
      <c r="K194" s="57" t="str">
        <f t="shared" ref="K194" si="372">N194</f>
        <v/>
      </c>
      <c r="M194" s="97" t="str">
        <f t="shared" ref="M194" si="373">IF(H194="X",2,"")</f>
        <v/>
      </c>
      <c r="N194" s="97" t="str">
        <f t="shared" ref="N194" si="374">IF(H194="X","Por favor justifique su Concepto","")</f>
        <v/>
      </c>
      <c r="O194" s="3"/>
      <c r="P194" s="3"/>
    </row>
    <row r="195" spans="1:16" s="4" customFormat="1" ht="30" customHeight="1" x14ac:dyDescent="0.3">
      <c r="A195" s="21" t="s">
        <v>79</v>
      </c>
      <c r="B195" s="22"/>
      <c r="D195" s="55" t="s">
        <v>932</v>
      </c>
      <c r="E195" s="141" t="s">
        <v>933</v>
      </c>
      <c r="F195" s="142"/>
      <c r="G195" s="106" t="s">
        <v>512</v>
      </c>
      <c r="H195" s="106" t="s">
        <v>513</v>
      </c>
      <c r="I195" s="106" t="s">
        <v>514</v>
      </c>
      <c r="J195" s="59"/>
      <c r="K195" s="57" t="str">
        <f t="shared" ref="K195" si="375">N195</f>
        <v/>
      </c>
      <c r="M195" s="97" t="str">
        <f t="shared" ref="M195" si="376">IF(H195="X",2,"")</f>
        <v/>
      </c>
      <c r="N195" s="97" t="str">
        <f t="shared" ref="N195" si="377">IF(H195="X","Por favor justifique su Concepto","")</f>
        <v/>
      </c>
      <c r="O195" s="3"/>
      <c r="P195" s="3"/>
    </row>
    <row r="196" spans="1:16" s="4" customFormat="1" ht="19.95" customHeight="1" x14ac:dyDescent="0.3">
      <c r="A196" s="21" t="s">
        <v>79</v>
      </c>
      <c r="B196" s="22"/>
      <c r="D196" s="15" t="s">
        <v>934</v>
      </c>
      <c r="E196" s="143" t="s">
        <v>935</v>
      </c>
      <c r="F196" s="144"/>
      <c r="G196" s="106" t="s">
        <v>512</v>
      </c>
      <c r="H196" s="106" t="s">
        <v>513</v>
      </c>
      <c r="I196" s="106" t="s">
        <v>514</v>
      </c>
      <c r="J196" s="59"/>
      <c r="K196" s="57" t="str">
        <f t="shared" ref="K196" si="378">N196</f>
        <v/>
      </c>
      <c r="M196" s="97" t="str">
        <f t="shared" ref="M196" si="379">IF(H196="X",2,"")</f>
        <v/>
      </c>
      <c r="N196" s="97" t="str">
        <f t="shared" ref="N196" si="380">IF(H196="X","Por favor justifique su Concepto","")</f>
        <v/>
      </c>
      <c r="O196" s="3"/>
      <c r="P196" s="3"/>
    </row>
    <row r="197" spans="1:16" s="4" customFormat="1" ht="19.95" customHeight="1" x14ac:dyDescent="0.3">
      <c r="A197" s="21" t="s">
        <v>79</v>
      </c>
      <c r="B197" s="22"/>
      <c r="D197" s="55" t="s">
        <v>936</v>
      </c>
      <c r="E197" s="141" t="s">
        <v>937</v>
      </c>
      <c r="F197" s="142"/>
      <c r="G197" s="106" t="s">
        <v>512</v>
      </c>
      <c r="H197" s="106" t="s">
        <v>513</v>
      </c>
      <c r="I197" s="106" t="s">
        <v>514</v>
      </c>
      <c r="J197" s="59"/>
      <c r="K197" s="57" t="str">
        <f t="shared" ref="K197" si="381">N197</f>
        <v/>
      </c>
      <c r="M197" s="97" t="str">
        <f t="shared" ref="M197" si="382">IF(H197="X",2,"")</f>
        <v/>
      </c>
      <c r="N197" s="97" t="str">
        <f t="shared" ref="N197" si="383">IF(H197="X","Por favor justifique su Concepto","")</f>
        <v/>
      </c>
      <c r="O197" s="3"/>
      <c r="P197" s="3"/>
    </row>
    <row r="198" spans="1:16" s="4" customFormat="1" ht="19.95" customHeight="1" x14ac:dyDescent="0.3">
      <c r="A198" s="21" t="s">
        <v>79</v>
      </c>
      <c r="B198" s="22"/>
      <c r="D198" s="15" t="s">
        <v>938</v>
      </c>
      <c r="E198" s="143" t="s">
        <v>939</v>
      </c>
      <c r="F198" s="144"/>
      <c r="G198" s="106" t="s">
        <v>512</v>
      </c>
      <c r="H198" s="106" t="s">
        <v>513</v>
      </c>
      <c r="I198" s="106" t="s">
        <v>514</v>
      </c>
      <c r="J198" s="59"/>
      <c r="K198" s="57" t="str">
        <f t="shared" ref="K198" si="384">N198</f>
        <v/>
      </c>
      <c r="M198" s="97" t="str">
        <f t="shared" ref="M198" si="385">IF(H198="X",2,"")</f>
        <v/>
      </c>
      <c r="N198" s="97" t="str">
        <f t="shared" ref="N198" si="386">IF(H198="X","Por favor justifique su Concepto","")</f>
        <v/>
      </c>
      <c r="O198" s="3"/>
      <c r="P198" s="3"/>
    </row>
    <row r="199" spans="1:16" s="4" customFormat="1" ht="19.95" customHeight="1" x14ac:dyDescent="0.3">
      <c r="A199" s="21" t="s">
        <v>79</v>
      </c>
      <c r="B199" s="22"/>
      <c r="D199" s="55" t="s">
        <v>940</v>
      </c>
      <c r="E199" s="141" t="s">
        <v>941</v>
      </c>
      <c r="F199" s="142"/>
      <c r="G199" s="106" t="s">
        <v>512</v>
      </c>
      <c r="H199" s="106" t="s">
        <v>513</v>
      </c>
      <c r="I199" s="106" t="s">
        <v>514</v>
      </c>
      <c r="J199" s="59"/>
      <c r="K199" s="57" t="str">
        <f t="shared" ref="K199" si="387">N199</f>
        <v/>
      </c>
      <c r="M199" s="97" t="str">
        <f t="shared" ref="M199" si="388">IF(H199="X",2,"")</f>
        <v/>
      </c>
      <c r="N199" s="97" t="str">
        <f t="shared" ref="N199" si="389">IF(H199="X","Por favor justifique su Concepto","")</f>
        <v/>
      </c>
      <c r="O199" s="3"/>
      <c r="P199" s="3"/>
    </row>
    <row r="200" spans="1:16" s="4" customFormat="1" ht="19.95" customHeight="1" x14ac:dyDescent="0.3">
      <c r="A200" s="21" t="s">
        <v>79</v>
      </c>
      <c r="B200" s="22"/>
      <c r="D200" s="15" t="s">
        <v>942</v>
      </c>
      <c r="E200" s="143" t="s">
        <v>943</v>
      </c>
      <c r="F200" s="144"/>
      <c r="G200" s="106" t="s">
        <v>512</v>
      </c>
      <c r="H200" s="106" t="s">
        <v>513</v>
      </c>
      <c r="I200" s="106" t="s">
        <v>514</v>
      </c>
      <c r="J200" s="59"/>
      <c r="K200" s="57" t="str">
        <f t="shared" ref="K200" si="390">N200</f>
        <v/>
      </c>
      <c r="M200" s="97" t="str">
        <f t="shared" ref="M200" si="391">IF(H200="X",2,"")</f>
        <v/>
      </c>
      <c r="N200" s="97" t="str">
        <f t="shared" ref="N200" si="392">IF(H200="X","Por favor justifique su Concepto","")</f>
        <v/>
      </c>
      <c r="O200" s="3"/>
      <c r="P200" s="3"/>
    </row>
    <row r="201" spans="1:16" s="4" customFormat="1" ht="19.95" customHeight="1" x14ac:dyDescent="0.3">
      <c r="A201" s="21" t="s">
        <v>79</v>
      </c>
      <c r="B201" s="22"/>
      <c r="D201" s="55" t="s">
        <v>944</v>
      </c>
      <c r="E201" s="141" t="s">
        <v>945</v>
      </c>
      <c r="F201" s="142"/>
      <c r="G201" s="106" t="s">
        <v>512</v>
      </c>
      <c r="H201" s="106" t="s">
        <v>513</v>
      </c>
      <c r="I201" s="106" t="s">
        <v>514</v>
      </c>
      <c r="J201" s="59"/>
      <c r="K201" s="57" t="str">
        <f t="shared" ref="K201" si="393">N201</f>
        <v/>
      </c>
      <c r="M201" s="97" t="str">
        <f t="shared" ref="M201" si="394">IF(H201="X",2,"")</f>
        <v/>
      </c>
      <c r="N201" s="97" t="str">
        <f t="shared" ref="N201" si="395">IF(H201="X","Por favor justifique su Concepto","")</f>
        <v/>
      </c>
      <c r="O201" s="3"/>
      <c r="P201" s="3"/>
    </row>
    <row r="202" spans="1:16" s="4" customFormat="1" ht="30" customHeight="1" x14ac:dyDescent="0.3">
      <c r="A202" s="21" t="s">
        <v>79</v>
      </c>
      <c r="B202" s="22"/>
      <c r="D202" s="15" t="s">
        <v>946</v>
      </c>
      <c r="E202" s="143" t="s">
        <v>947</v>
      </c>
      <c r="F202" s="144"/>
      <c r="G202" s="106" t="s">
        <v>512</v>
      </c>
      <c r="H202" s="106" t="s">
        <v>513</v>
      </c>
      <c r="I202" s="106" t="s">
        <v>514</v>
      </c>
      <c r="J202" s="59"/>
      <c r="K202" s="57" t="str">
        <f t="shared" ref="K202" si="396">N202</f>
        <v/>
      </c>
      <c r="M202" s="97" t="str">
        <f t="shared" ref="M202" si="397">IF(H202="X",2,"")</f>
        <v/>
      </c>
      <c r="N202" s="97" t="str">
        <f t="shared" ref="N202" si="398">IF(H202="X","Por favor justifique su Concepto","")</f>
        <v/>
      </c>
      <c r="O202" s="3"/>
      <c r="P202" s="3"/>
    </row>
    <row r="203" spans="1:16" s="4" customFormat="1" ht="19.95" customHeight="1" x14ac:dyDescent="0.3">
      <c r="A203" s="21" t="s">
        <v>79</v>
      </c>
      <c r="B203" s="22"/>
      <c r="D203" s="55" t="s">
        <v>948</v>
      </c>
      <c r="E203" s="141" t="s">
        <v>949</v>
      </c>
      <c r="F203" s="142"/>
      <c r="G203" s="106" t="s">
        <v>512</v>
      </c>
      <c r="H203" s="106" t="s">
        <v>513</v>
      </c>
      <c r="I203" s="106" t="s">
        <v>514</v>
      </c>
      <c r="J203" s="59"/>
      <c r="K203" s="57" t="str">
        <f t="shared" ref="K203" si="399">N203</f>
        <v/>
      </c>
      <c r="M203" s="97" t="str">
        <f t="shared" ref="M203" si="400">IF(H203="X",2,"")</f>
        <v/>
      </c>
      <c r="N203" s="97" t="str">
        <f t="shared" ref="N203" si="401">IF(H203="X","Por favor justifique su Concepto","")</f>
        <v/>
      </c>
      <c r="O203" s="3"/>
      <c r="P203" s="3"/>
    </row>
    <row r="204" spans="1:16" s="4" customFormat="1" ht="30" customHeight="1" x14ac:dyDescent="0.3">
      <c r="A204" s="21" t="s">
        <v>79</v>
      </c>
      <c r="B204" s="22"/>
      <c r="D204" s="15" t="s">
        <v>950</v>
      </c>
      <c r="E204" s="143" t="s">
        <v>951</v>
      </c>
      <c r="F204" s="144"/>
      <c r="G204" s="106" t="s">
        <v>512</v>
      </c>
      <c r="H204" s="106" t="s">
        <v>513</v>
      </c>
      <c r="I204" s="106" t="s">
        <v>514</v>
      </c>
      <c r="J204" s="59"/>
      <c r="K204" s="57" t="str">
        <f t="shared" ref="K204" si="402">N204</f>
        <v/>
      </c>
      <c r="M204" s="97" t="str">
        <f t="shared" ref="M204" si="403">IF(H204="X",2,"")</f>
        <v/>
      </c>
      <c r="N204" s="97" t="str">
        <f t="shared" ref="N204" si="404">IF(H204="X","Por favor justifique su Concepto","")</f>
        <v/>
      </c>
      <c r="O204" s="3"/>
      <c r="P204" s="3"/>
    </row>
    <row r="205" spans="1:16" s="4" customFormat="1" ht="30" customHeight="1" x14ac:dyDescent="0.3">
      <c r="A205" s="21" t="s">
        <v>79</v>
      </c>
      <c r="B205" s="22"/>
      <c r="D205" s="55" t="s">
        <v>952</v>
      </c>
      <c r="E205" s="141" t="s">
        <v>953</v>
      </c>
      <c r="F205" s="142"/>
      <c r="G205" s="106" t="s">
        <v>512</v>
      </c>
      <c r="H205" s="106" t="s">
        <v>513</v>
      </c>
      <c r="I205" s="106" t="s">
        <v>514</v>
      </c>
      <c r="J205" s="59"/>
      <c r="K205" s="57" t="str">
        <f t="shared" ref="K205" si="405">N205</f>
        <v/>
      </c>
      <c r="M205" s="97" t="str">
        <f t="shared" ref="M205" si="406">IF(H205="X",2,"")</f>
        <v/>
      </c>
      <c r="N205" s="97" t="str">
        <f t="shared" ref="N205" si="407">IF(H205="X","Por favor justifique su Concepto","")</f>
        <v/>
      </c>
      <c r="O205" s="3"/>
      <c r="P205" s="3"/>
    </row>
    <row r="206" spans="1:16" s="4" customFormat="1" ht="19.95" customHeight="1" x14ac:dyDescent="0.3">
      <c r="A206" s="21" t="s">
        <v>79</v>
      </c>
      <c r="B206" s="22"/>
      <c r="D206" s="15" t="s">
        <v>954</v>
      </c>
      <c r="E206" s="143" t="s">
        <v>955</v>
      </c>
      <c r="F206" s="144"/>
      <c r="G206" s="106" t="s">
        <v>512</v>
      </c>
      <c r="H206" s="106" t="s">
        <v>513</v>
      </c>
      <c r="I206" s="106" t="s">
        <v>514</v>
      </c>
      <c r="J206" s="59"/>
      <c r="K206" s="57" t="str">
        <f t="shared" ref="K206" si="408">N206</f>
        <v/>
      </c>
      <c r="M206" s="97" t="str">
        <f t="shared" ref="M206" si="409">IF(H206="X",2,"")</f>
        <v/>
      </c>
      <c r="N206" s="97" t="str">
        <f t="shared" ref="N206" si="410">IF(H206="X","Por favor justifique su Concepto","")</f>
        <v/>
      </c>
      <c r="O206" s="3"/>
      <c r="P206" s="3"/>
    </row>
    <row r="207" spans="1:16" s="4" customFormat="1" ht="19.95" customHeight="1" x14ac:dyDescent="0.3">
      <c r="A207" s="21" t="s">
        <v>79</v>
      </c>
      <c r="B207" s="22"/>
      <c r="D207" s="55" t="s">
        <v>956</v>
      </c>
      <c r="E207" s="141" t="s">
        <v>957</v>
      </c>
      <c r="F207" s="142"/>
      <c r="G207" s="106" t="s">
        <v>512</v>
      </c>
      <c r="H207" s="106" t="s">
        <v>513</v>
      </c>
      <c r="I207" s="106" t="s">
        <v>514</v>
      </c>
      <c r="J207" s="59"/>
      <c r="K207" s="57" t="str">
        <f t="shared" ref="K207" si="411">N207</f>
        <v/>
      </c>
      <c r="M207" s="97" t="str">
        <f t="shared" ref="M207" si="412">IF(H207="X",2,"")</f>
        <v/>
      </c>
      <c r="N207" s="97" t="str">
        <f t="shared" ref="N207" si="413">IF(H207="X","Por favor justifique su Concepto","")</f>
        <v/>
      </c>
      <c r="O207" s="3"/>
      <c r="P207" s="3"/>
    </row>
    <row r="208" spans="1:16" s="4" customFormat="1" ht="19.95" customHeight="1" x14ac:dyDescent="0.3">
      <c r="A208" s="21" t="s">
        <v>79</v>
      </c>
      <c r="B208" s="22"/>
      <c r="D208" s="15" t="s">
        <v>958</v>
      </c>
      <c r="E208" s="143" t="s">
        <v>959</v>
      </c>
      <c r="F208" s="144"/>
      <c r="G208" s="106" t="s">
        <v>512</v>
      </c>
      <c r="H208" s="106" t="s">
        <v>513</v>
      </c>
      <c r="I208" s="106" t="s">
        <v>514</v>
      </c>
      <c r="J208" s="59"/>
      <c r="K208" s="57" t="str">
        <f t="shared" ref="K208" si="414">N208</f>
        <v/>
      </c>
      <c r="M208" s="97" t="str">
        <f t="shared" ref="M208" si="415">IF(H208="X",2,"")</f>
        <v/>
      </c>
      <c r="N208" s="97" t="str">
        <f t="shared" ref="N208" si="416">IF(H208="X","Por favor justifique su Concepto","")</f>
        <v/>
      </c>
      <c r="O208" s="3"/>
      <c r="P208" s="3"/>
    </row>
    <row r="209" spans="1:16" s="4" customFormat="1" ht="30" customHeight="1" x14ac:dyDescent="0.3">
      <c r="A209" s="21" t="s">
        <v>79</v>
      </c>
      <c r="B209" s="22"/>
      <c r="D209" s="55" t="s">
        <v>960</v>
      </c>
      <c r="E209" s="141" t="s">
        <v>961</v>
      </c>
      <c r="F209" s="142"/>
      <c r="G209" s="106" t="s">
        <v>512</v>
      </c>
      <c r="H209" s="106" t="s">
        <v>513</v>
      </c>
      <c r="I209" s="106" t="s">
        <v>514</v>
      </c>
      <c r="J209" s="59"/>
      <c r="K209" s="57" t="str">
        <f t="shared" ref="K209" si="417">N209</f>
        <v/>
      </c>
      <c r="M209" s="97" t="str">
        <f t="shared" ref="M209" si="418">IF(H209="X",2,"")</f>
        <v/>
      </c>
      <c r="N209" s="97" t="str">
        <f t="shared" ref="N209" si="419">IF(H209="X","Por favor justifique su Concepto","")</f>
        <v/>
      </c>
      <c r="O209" s="3"/>
      <c r="P209" s="3"/>
    </row>
    <row r="210" spans="1:16" s="4" customFormat="1" ht="19.95" customHeight="1" x14ac:dyDescent="0.3">
      <c r="A210" s="21" t="s">
        <v>79</v>
      </c>
      <c r="B210" s="22"/>
      <c r="D210" s="63" t="s">
        <v>519</v>
      </c>
      <c r="E210" s="64"/>
      <c r="F210" s="64"/>
      <c r="G210" s="64"/>
      <c r="H210" s="64"/>
      <c r="I210" s="64"/>
      <c r="J210" s="64"/>
      <c r="K210" s="60"/>
      <c r="L210" s="19"/>
      <c r="M210" s="97" t="str">
        <f t="shared" ref="M210" si="420">IF(H210="X",2,"")</f>
        <v/>
      </c>
      <c r="N210" s="97" t="str">
        <f t="shared" ref="N210" si="421">IF(H210="X","Por favor justifique su Concepto","")</f>
        <v/>
      </c>
      <c r="O210" s="3"/>
      <c r="P210" s="3"/>
    </row>
    <row r="211" spans="1:16" s="4" customFormat="1" ht="30" customHeight="1" x14ac:dyDescent="0.3">
      <c r="A211" s="21" t="s">
        <v>79</v>
      </c>
      <c r="B211" s="22"/>
      <c r="D211" s="55" t="s">
        <v>979</v>
      </c>
      <c r="E211" s="141" t="s">
        <v>980</v>
      </c>
      <c r="F211" s="142"/>
      <c r="G211" s="106" t="s">
        <v>512</v>
      </c>
      <c r="H211" s="106" t="s">
        <v>513</v>
      </c>
      <c r="I211" s="106" t="s">
        <v>514</v>
      </c>
      <c r="J211" s="59"/>
      <c r="K211" s="57" t="str">
        <f t="shared" ref="K211" si="422">N211</f>
        <v/>
      </c>
      <c r="M211" s="97" t="str">
        <f t="shared" ref="M211" si="423">IF(H211="X",2,"")</f>
        <v/>
      </c>
      <c r="N211" s="97" t="str">
        <f t="shared" ref="N211" si="424">IF(H211="X","Por favor justifique su Concepto","")</f>
        <v/>
      </c>
      <c r="O211" s="3"/>
      <c r="P211" s="3"/>
    </row>
    <row r="212" spans="1:16" s="4" customFormat="1" ht="30" customHeight="1" x14ac:dyDescent="0.3">
      <c r="A212" s="21" t="s">
        <v>79</v>
      </c>
      <c r="B212" s="22"/>
      <c r="D212" s="15" t="s">
        <v>981</v>
      </c>
      <c r="E212" s="143" t="s">
        <v>982</v>
      </c>
      <c r="F212" s="144"/>
      <c r="G212" s="106" t="s">
        <v>512</v>
      </c>
      <c r="H212" s="106" t="s">
        <v>513</v>
      </c>
      <c r="I212" s="106" t="s">
        <v>514</v>
      </c>
      <c r="J212" s="59"/>
      <c r="K212" s="57" t="str">
        <f t="shared" ref="K212" si="425">N212</f>
        <v/>
      </c>
      <c r="M212" s="97" t="str">
        <f t="shared" ref="M212" si="426">IF(H212="X",2,"")</f>
        <v/>
      </c>
      <c r="N212" s="97" t="str">
        <f t="shared" ref="N212" si="427">IF(H212="X","Por favor justifique su Concepto","")</f>
        <v/>
      </c>
      <c r="O212" s="3"/>
      <c r="P212" s="3"/>
    </row>
    <row r="213" spans="1:16" s="4" customFormat="1" ht="30" customHeight="1" x14ac:dyDescent="0.3">
      <c r="A213" s="21" t="s">
        <v>79</v>
      </c>
      <c r="B213" s="22"/>
      <c r="D213" s="55" t="s">
        <v>983</v>
      </c>
      <c r="E213" s="141" t="s">
        <v>984</v>
      </c>
      <c r="F213" s="142"/>
      <c r="G213" s="106" t="s">
        <v>512</v>
      </c>
      <c r="H213" s="106" t="s">
        <v>513</v>
      </c>
      <c r="I213" s="106" t="s">
        <v>514</v>
      </c>
      <c r="J213" s="59"/>
      <c r="K213" s="57" t="str">
        <f t="shared" ref="K213" si="428">N213</f>
        <v/>
      </c>
      <c r="M213" s="97" t="str">
        <f t="shared" ref="M213" si="429">IF(H213="X",2,"")</f>
        <v/>
      </c>
      <c r="N213" s="97" t="str">
        <f t="shared" ref="N213" si="430">IF(H213="X","Por favor justifique su Concepto","")</f>
        <v/>
      </c>
      <c r="O213" s="3"/>
      <c r="P213" s="3"/>
    </row>
    <row r="214" spans="1:16" s="4" customFormat="1" ht="30" customHeight="1" x14ac:dyDescent="0.3">
      <c r="A214" s="21" t="s">
        <v>79</v>
      </c>
      <c r="B214" s="22"/>
      <c r="D214" s="15" t="s">
        <v>985</v>
      </c>
      <c r="E214" s="143" t="s">
        <v>986</v>
      </c>
      <c r="F214" s="144"/>
      <c r="G214" s="106" t="s">
        <v>512</v>
      </c>
      <c r="H214" s="106" t="s">
        <v>513</v>
      </c>
      <c r="I214" s="106" t="s">
        <v>514</v>
      </c>
      <c r="J214" s="59"/>
      <c r="K214" s="57" t="str">
        <f t="shared" ref="K214" si="431">N214</f>
        <v/>
      </c>
      <c r="M214" s="97" t="str">
        <f t="shared" ref="M214" si="432">IF(H214="X",2,"")</f>
        <v/>
      </c>
      <c r="N214" s="97" t="str">
        <f t="shared" ref="N214" si="433">IF(H214="X","Por favor justifique su Concepto","")</f>
        <v/>
      </c>
      <c r="O214" s="3"/>
      <c r="P214" s="3"/>
    </row>
    <row r="215" spans="1:16" s="4" customFormat="1" ht="30" customHeight="1" x14ac:dyDescent="0.3">
      <c r="A215" s="21" t="s">
        <v>79</v>
      </c>
      <c r="B215" s="22"/>
      <c r="D215" s="55" t="s">
        <v>987</v>
      </c>
      <c r="E215" s="141" t="s">
        <v>988</v>
      </c>
      <c r="F215" s="142"/>
      <c r="G215" s="106" t="s">
        <v>512</v>
      </c>
      <c r="H215" s="106" t="s">
        <v>513</v>
      </c>
      <c r="I215" s="106" t="s">
        <v>514</v>
      </c>
      <c r="J215" s="59"/>
      <c r="K215" s="57" t="str">
        <f t="shared" ref="K215" si="434">N215</f>
        <v/>
      </c>
      <c r="M215" s="97" t="str">
        <f t="shared" ref="M215" si="435">IF(H215="X",2,"")</f>
        <v/>
      </c>
      <c r="N215" s="97" t="str">
        <f t="shared" ref="N215" si="436">IF(H215="X","Por favor justifique su Concepto","")</f>
        <v/>
      </c>
      <c r="O215" s="3"/>
      <c r="P215" s="3"/>
    </row>
    <row r="216" spans="1:16" s="4" customFormat="1" ht="19.95" customHeight="1" x14ac:dyDescent="0.3">
      <c r="A216" s="21" t="s">
        <v>79</v>
      </c>
      <c r="B216" s="22"/>
      <c r="D216" s="15" t="s">
        <v>989</v>
      </c>
      <c r="E216" s="143" t="s">
        <v>990</v>
      </c>
      <c r="F216" s="144"/>
      <c r="G216" s="106" t="s">
        <v>512</v>
      </c>
      <c r="H216" s="106" t="s">
        <v>513</v>
      </c>
      <c r="I216" s="106" t="s">
        <v>514</v>
      </c>
      <c r="J216" s="59"/>
      <c r="K216" s="57" t="str">
        <f t="shared" ref="K216" si="437">N216</f>
        <v/>
      </c>
      <c r="M216" s="97" t="str">
        <f t="shared" ref="M216" si="438">IF(H216="X",2,"")</f>
        <v/>
      </c>
      <c r="N216" s="97" t="str">
        <f t="shared" ref="N216" si="439">IF(H216="X","Por favor justifique su Concepto","")</f>
        <v/>
      </c>
      <c r="O216" s="3"/>
      <c r="P216" s="3"/>
    </row>
    <row r="217" spans="1:16" s="4" customFormat="1" ht="30" customHeight="1" x14ac:dyDescent="0.3">
      <c r="A217" s="21" t="s">
        <v>79</v>
      </c>
      <c r="B217" s="22"/>
      <c r="D217" s="55" t="s">
        <v>991</v>
      </c>
      <c r="E217" s="141" t="s">
        <v>992</v>
      </c>
      <c r="F217" s="142"/>
      <c r="G217" s="106" t="s">
        <v>512</v>
      </c>
      <c r="H217" s="106" t="s">
        <v>513</v>
      </c>
      <c r="I217" s="106" t="s">
        <v>514</v>
      </c>
      <c r="J217" s="59"/>
      <c r="K217" s="57" t="str">
        <f t="shared" ref="K217" si="440">N217</f>
        <v/>
      </c>
      <c r="M217" s="97" t="str">
        <f t="shared" ref="M217" si="441">IF(H217="X",2,"")</f>
        <v/>
      </c>
      <c r="N217" s="97" t="str">
        <f t="shared" ref="N217" si="442">IF(H217="X","Por favor justifique su Concepto","")</f>
        <v/>
      </c>
      <c r="O217" s="3"/>
      <c r="P217" s="3"/>
    </row>
    <row r="218" spans="1:16" s="4" customFormat="1" ht="30" customHeight="1" x14ac:dyDescent="0.3">
      <c r="A218" s="21" t="s">
        <v>79</v>
      </c>
      <c r="B218" s="22"/>
      <c r="D218" s="15" t="s">
        <v>993</v>
      </c>
      <c r="E218" s="143" t="s">
        <v>994</v>
      </c>
      <c r="F218" s="144"/>
      <c r="G218" s="106" t="s">
        <v>512</v>
      </c>
      <c r="H218" s="106" t="s">
        <v>513</v>
      </c>
      <c r="I218" s="106" t="s">
        <v>514</v>
      </c>
      <c r="J218" s="59"/>
      <c r="K218" s="57" t="str">
        <f t="shared" ref="K218" si="443">N218</f>
        <v/>
      </c>
      <c r="M218" s="97" t="str">
        <f t="shared" ref="M218" si="444">IF(H218="X",2,"")</f>
        <v/>
      </c>
      <c r="N218" s="97" t="str">
        <f t="shared" ref="N218" si="445">IF(H218="X","Por favor justifique su Concepto","")</f>
        <v/>
      </c>
      <c r="O218" s="3"/>
      <c r="P218" s="3"/>
    </row>
    <row r="219" spans="1:16" s="4" customFormat="1" ht="30" customHeight="1" x14ac:dyDescent="0.3">
      <c r="A219" s="21" t="s">
        <v>79</v>
      </c>
      <c r="B219" s="22"/>
      <c r="D219" s="55" t="s">
        <v>995</v>
      </c>
      <c r="E219" s="141" t="s">
        <v>996</v>
      </c>
      <c r="F219" s="142"/>
      <c r="G219" s="106" t="s">
        <v>512</v>
      </c>
      <c r="H219" s="106" t="s">
        <v>513</v>
      </c>
      <c r="I219" s="106" t="s">
        <v>514</v>
      </c>
      <c r="J219" s="59"/>
      <c r="K219" s="57" t="str">
        <f t="shared" ref="K219" si="446">N219</f>
        <v/>
      </c>
      <c r="M219" s="97" t="str">
        <f t="shared" ref="M219" si="447">IF(H219="X",2,"")</f>
        <v/>
      </c>
      <c r="N219" s="97" t="str">
        <f t="shared" ref="N219" si="448">IF(H219="X","Por favor justifique su Concepto","")</f>
        <v/>
      </c>
      <c r="O219" s="3"/>
      <c r="P219" s="3"/>
    </row>
    <row r="220" spans="1:16" s="4" customFormat="1" ht="30" customHeight="1" x14ac:dyDescent="0.3">
      <c r="A220" s="21" t="s">
        <v>289</v>
      </c>
      <c r="B220" s="22"/>
      <c r="D220" s="15" t="s">
        <v>997</v>
      </c>
      <c r="E220" s="143" t="s">
        <v>1054</v>
      </c>
      <c r="F220" s="144"/>
      <c r="G220" s="106" t="s">
        <v>512</v>
      </c>
      <c r="H220" s="106" t="s">
        <v>513</v>
      </c>
      <c r="I220" s="106" t="s">
        <v>514</v>
      </c>
      <c r="J220" s="59"/>
      <c r="K220" s="57" t="str">
        <f t="shared" ref="K220:K239" si="449">N220</f>
        <v/>
      </c>
      <c r="M220" s="97" t="str">
        <f t="shared" si="239"/>
        <v/>
      </c>
      <c r="N220" s="97" t="str">
        <f t="shared" si="240"/>
        <v/>
      </c>
      <c r="O220" s="3"/>
      <c r="P220" s="3"/>
    </row>
    <row r="221" spans="1:16" s="4" customFormat="1" ht="30" customHeight="1" x14ac:dyDescent="0.3">
      <c r="A221" s="21" t="s">
        <v>289</v>
      </c>
      <c r="B221" s="22"/>
      <c r="D221" s="55" t="s">
        <v>998</v>
      </c>
      <c r="E221" s="141" t="s">
        <v>999</v>
      </c>
      <c r="F221" s="142"/>
      <c r="G221" s="106" t="s">
        <v>512</v>
      </c>
      <c r="H221" s="106" t="s">
        <v>513</v>
      </c>
      <c r="I221" s="106" t="s">
        <v>514</v>
      </c>
      <c r="J221" s="59"/>
      <c r="K221" s="57" t="str">
        <f t="shared" si="449"/>
        <v/>
      </c>
      <c r="M221" s="97" t="str">
        <f t="shared" si="239"/>
        <v/>
      </c>
      <c r="N221" s="97" t="str">
        <f t="shared" si="240"/>
        <v/>
      </c>
      <c r="O221" s="3"/>
      <c r="P221" s="3"/>
    </row>
    <row r="222" spans="1:16" s="4" customFormat="1" ht="30" customHeight="1" x14ac:dyDescent="0.3">
      <c r="A222" s="21" t="s">
        <v>289</v>
      </c>
      <c r="B222" s="22"/>
      <c r="D222" s="15" t="s">
        <v>1000</v>
      </c>
      <c r="E222" s="143" t="s">
        <v>1001</v>
      </c>
      <c r="F222" s="144"/>
      <c r="G222" s="106" t="s">
        <v>512</v>
      </c>
      <c r="H222" s="106" t="s">
        <v>513</v>
      </c>
      <c r="I222" s="106" t="s">
        <v>514</v>
      </c>
      <c r="J222" s="59"/>
      <c r="K222" s="57" t="str">
        <f t="shared" si="449"/>
        <v/>
      </c>
      <c r="M222" s="97" t="str">
        <f t="shared" si="239"/>
        <v/>
      </c>
      <c r="N222" s="97" t="str">
        <f t="shared" si="240"/>
        <v/>
      </c>
      <c r="O222" s="3"/>
      <c r="P222" s="3"/>
    </row>
    <row r="223" spans="1:16" s="4" customFormat="1" ht="19.95" customHeight="1" x14ac:dyDescent="0.3">
      <c r="A223" s="21" t="s">
        <v>289</v>
      </c>
      <c r="B223" s="22"/>
      <c r="D223" s="55" t="s">
        <v>1002</v>
      </c>
      <c r="E223" s="141" t="s">
        <v>1003</v>
      </c>
      <c r="F223" s="142"/>
      <c r="G223" s="106" t="s">
        <v>512</v>
      </c>
      <c r="H223" s="106" t="s">
        <v>513</v>
      </c>
      <c r="I223" s="106" t="s">
        <v>514</v>
      </c>
      <c r="J223" s="59"/>
      <c r="K223" s="57" t="str">
        <f t="shared" si="449"/>
        <v/>
      </c>
      <c r="M223" s="97" t="str">
        <f t="shared" si="239"/>
        <v/>
      </c>
      <c r="N223" s="97" t="str">
        <f t="shared" si="240"/>
        <v/>
      </c>
      <c r="O223" s="3"/>
      <c r="P223" s="3"/>
    </row>
    <row r="224" spans="1:16" s="4" customFormat="1" ht="30" customHeight="1" x14ac:dyDescent="0.3">
      <c r="A224" s="21" t="s">
        <v>289</v>
      </c>
      <c r="B224" s="22"/>
      <c r="D224" s="15" t="s">
        <v>1004</v>
      </c>
      <c r="E224" s="143" t="s">
        <v>1005</v>
      </c>
      <c r="F224" s="144"/>
      <c r="G224" s="106" t="s">
        <v>512</v>
      </c>
      <c r="H224" s="106" t="s">
        <v>513</v>
      </c>
      <c r="I224" s="106" t="s">
        <v>514</v>
      </c>
      <c r="J224" s="59"/>
      <c r="K224" s="57" t="str">
        <f t="shared" si="449"/>
        <v/>
      </c>
      <c r="M224" s="97" t="str">
        <f t="shared" si="239"/>
        <v/>
      </c>
      <c r="N224" s="97" t="str">
        <f t="shared" si="240"/>
        <v/>
      </c>
      <c r="O224" s="3"/>
      <c r="P224" s="3"/>
    </row>
    <row r="225" spans="1:16" s="4" customFormat="1" ht="30" customHeight="1" x14ac:dyDescent="0.3">
      <c r="A225" s="21" t="s">
        <v>289</v>
      </c>
      <c r="B225" s="22"/>
      <c r="D225" s="55" t="s">
        <v>1006</v>
      </c>
      <c r="E225" s="141" t="s">
        <v>1007</v>
      </c>
      <c r="F225" s="142"/>
      <c r="G225" s="106" t="s">
        <v>512</v>
      </c>
      <c r="H225" s="106" t="s">
        <v>513</v>
      </c>
      <c r="I225" s="106" t="s">
        <v>514</v>
      </c>
      <c r="J225" s="59"/>
      <c r="K225" s="57" t="str">
        <f t="shared" si="449"/>
        <v/>
      </c>
      <c r="M225" s="97" t="str">
        <f t="shared" si="239"/>
        <v/>
      </c>
      <c r="N225" s="97" t="str">
        <f t="shared" si="240"/>
        <v/>
      </c>
      <c r="O225" s="3"/>
      <c r="P225" s="3"/>
    </row>
    <row r="226" spans="1:16" s="4" customFormat="1" ht="30" customHeight="1" x14ac:dyDescent="0.3">
      <c r="A226" s="21" t="s">
        <v>289</v>
      </c>
      <c r="B226" s="22"/>
      <c r="D226" s="15" t="s">
        <v>1008</v>
      </c>
      <c r="E226" s="143" t="s">
        <v>1009</v>
      </c>
      <c r="F226" s="144"/>
      <c r="G226" s="106" t="s">
        <v>512</v>
      </c>
      <c r="H226" s="106" t="s">
        <v>513</v>
      </c>
      <c r="I226" s="106" t="s">
        <v>514</v>
      </c>
      <c r="J226" s="59"/>
      <c r="K226" s="57" t="str">
        <f t="shared" si="449"/>
        <v/>
      </c>
      <c r="M226" s="97" t="str">
        <f t="shared" si="239"/>
        <v/>
      </c>
      <c r="N226" s="97" t="str">
        <f t="shared" si="240"/>
        <v/>
      </c>
      <c r="O226" s="3"/>
      <c r="P226" s="3"/>
    </row>
    <row r="227" spans="1:16" s="4" customFormat="1" ht="45" customHeight="1" x14ac:dyDescent="0.3">
      <c r="A227" s="21" t="s">
        <v>289</v>
      </c>
      <c r="B227" s="22"/>
      <c r="D227" s="55" t="s">
        <v>1010</v>
      </c>
      <c r="E227" s="141" t="s">
        <v>1011</v>
      </c>
      <c r="F227" s="142"/>
      <c r="G227" s="106" t="s">
        <v>512</v>
      </c>
      <c r="H227" s="106" t="s">
        <v>513</v>
      </c>
      <c r="I227" s="106" t="s">
        <v>514</v>
      </c>
      <c r="J227" s="59"/>
      <c r="K227" s="57" t="str">
        <f t="shared" si="449"/>
        <v/>
      </c>
      <c r="M227" s="97" t="str">
        <f t="shared" si="239"/>
        <v/>
      </c>
      <c r="N227" s="97" t="str">
        <f t="shared" si="240"/>
        <v/>
      </c>
      <c r="O227" s="3"/>
      <c r="P227" s="3"/>
    </row>
    <row r="228" spans="1:16" s="4" customFormat="1" ht="30" customHeight="1" x14ac:dyDescent="0.3">
      <c r="A228" s="21" t="s">
        <v>289</v>
      </c>
      <c r="B228" s="22"/>
      <c r="D228" s="15" t="s">
        <v>1012</v>
      </c>
      <c r="E228" s="143" t="s">
        <v>1013</v>
      </c>
      <c r="F228" s="144"/>
      <c r="G228" s="106" t="s">
        <v>512</v>
      </c>
      <c r="H228" s="106" t="s">
        <v>513</v>
      </c>
      <c r="I228" s="106" t="s">
        <v>514</v>
      </c>
      <c r="J228" s="59"/>
      <c r="K228" s="57" t="str">
        <f t="shared" si="449"/>
        <v/>
      </c>
      <c r="M228" s="97" t="str">
        <f t="shared" si="239"/>
        <v/>
      </c>
      <c r="N228" s="97" t="str">
        <f t="shared" si="240"/>
        <v/>
      </c>
      <c r="O228" s="3"/>
      <c r="P228" s="3"/>
    </row>
    <row r="229" spans="1:16" s="4" customFormat="1" ht="45" customHeight="1" x14ac:dyDescent="0.3">
      <c r="A229" s="21" t="s">
        <v>289</v>
      </c>
      <c r="B229" s="22"/>
      <c r="D229" s="55" t="s">
        <v>1014</v>
      </c>
      <c r="E229" s="141" t="s">
        <v>1055</v>
      </c>
      <c r="F229" s="142"/>
      <c r="G229" s="106" t="s">
        <v>512</v>
      </c>
      <c r="H229" s="106" t="s">
        <v>513</v>
      </c>
      <c r="I229" s="106" t="s">
        <v>514</v>
      </c>
      <c r="J229" s="59"/>
      <c r="K229" s="57" t="str">
        <f t="shared" si="449"/>
        <v/>
      </c>
      <c r="M229" s="97" t="str">
        <f t="shared" si="239"/>
        <v/>
      </c>
      <c r="N229" s="97" t="str">
        <f t="shared" si="240"/>
        <v/>
      </c>
      <c r="O229" s="3"/>
      <c r="P229" s="3"/>
    </row>
    <row r="230" spans="1:16" s="4" customFormat="1" ht="45" customHeight="1" x14ac:dyDescent="0.3">
      <c r="A230" s="21" t="s">
        <v>289</v>
      </c>
      <c r="B230" s="22"/>
      <c r="D230" s="15" t="s">
        <v>1015</v>
      </c>
      <c r="E230" s="143" t="s">
        <v>1056</v>
      </c>
      <c r="F230" s="144"/>
      <c r="G230" s="106" t="s">
        <v>512</v>
      </c>
      <c r="H230" s="106" t="s">
        <v>513</v>
      </c>
      <c r="I230" s="106" t="s">
        <v>514</v>
      </c>
      <c r="J230" s="59"/>
      <c r="K230" s="57" t="str">
        <f t="shared" si="449"/>
        <v/>
      </c>
      <c r="M230" s="97" t="str">
        <f t="shared" si="239"/>
        <v/>
      </c>
      <c r="N230" s="97" t="str">
        <f t="shared" si="240"/>
        <v/>
      </c>
      <c r="O230" s="3"/>
      <c r="P230" s="3"/>
    </row>
    <row r="231" spans="1:16" s="4" customFormat="1" ht="45" customHeight="1" x14ac:dyDescent="0.3">
      <c r="A231" s="21" t="s">
        <v>289</v>
      </c>
      <c r="B231" s="22"/>
      <c r="D231" s="55" t="s">
        <v>1016</v>
      </c>
      <c r="E231" s="141" t="s">
        <v>1057</v>
      </c>
      <c r="F231" s="142"/>
      <c r="G231" s="106" t="s">
        <v>512</v>
      </c>
      <c r="H231" s="106" t="s">
        <v>513</v>
      </c>
      <c r="I231" s="106" t="s">
        <v>514</v>
      </c>
      <c r="J231" s="59"/>
      <c r="K231" s="57" t="str">
        <f t="shared" si="449"/>
        <v/>
      </c>
      <c r="M231" s="97" t="str">
        <f t="shared" si="239"/>
        <v/>
      </c>
      <c r="N231" s="97" t="str">
        <f t="shared" si="240"/>
        <v/>
      </c>
      <c r="O231" s="3"/>
      <c r="P231" s="3"/>
    </row>
    <row r="232" spans="1:16" s="4" customFormat="1" ht="45" customHeight="1" x14ac:dyDescent="0.3">
      <c r="A232" s="21" t="s">
        <v>289</v>
      </c>
      <c r="B232" s="22"/>
      <c r="D232" s="15" t="s">
        <v>1017</v>
      </c>
      <c r="E232" s="143" t="s">
        <v>1018</v>
      </c>
      <c r="F232" s="144"/>
      <c r="G232" s="106" t="s">
        <v>512</v>
      </c>
      <c r="H232" s="106" t="s">
        <v>513</v>
      </c>
      <c r="I232" s="106" t="s">
        <v>514</v>
      </c>
      <c r="J232" s="59"/>
      <c r="K232" s="57" t="str">
        <f t="shared" si="449"/>
        <v/>
      </c>
      <c r="M232" s="97" t="str">
        <f t="shared" si="239"/>
        <v/>
      </c>
      <c r="N232" s="97" t="str">
        <f t="shared" si="240"/>
        <v/>
      </c>
      <c r="O232" s="3"/>
      <c r="P232" s="3"/>
    </row>
    <row r="233" spans="1:16" s="4" customFormat="1" ht="19.95" customHeight="1" x14ac:dyDescent="0.3">
      <c r="A233" s="21" t="s">
        <v>289</v>
      </c>
      <c r="B233" s="22"/>
      <c r="D233" s="55" t="s">
        <v>1019</v>
      </c>
      <c r="E233" s="141" t="s">
        <v>1020</v>
      </c>
      <c r="F233" s="142"/>
      <c r="G233" s="106" t="s">
        <v>512</v>
      </c>
      <c r="H233" s="106" t="s">
        <v>513</v>
      </c>
      <c r="I233" s="106" t="s">
        <v>514</v>
      </c>
      <c r="J233" s="59"/>
      <c r="K233" s="57" t="str">
        <f t="shared" si="449"/>
        <v/>
      </c>
      <c r="M233" s="97" t="str">
        <f t="shared" si="239"/>
        <v/>
      </c>
      <c r="N233" s="97" t="str">
        <f t="shared" si="240"/>
        <v/>
      </c>
      <c r="O233" s="3"/>
      <c r="P233" s="3"/>
    </row>
    <row r="234" spans="1:16" s="4" customFormat="1" ht="30" customHeight="1" x14ac:dyDescent="0.3">
      <c r="A234" s="21" t="s">
        <v>289</v>
      </c>
      <c r="B234" s="22"/>
      <c r="D234" s="15" t="s">
        <v>1021</v>
      </c>
      <c r="E234" s="143" t="s">
        <v>1022</v>
      </c>
      <c r="F234" s="144"/>
      <c r="G234" s="106" t="s">
        <v>512</v>
      </c>
      <c r="H234" s="106" t="s">
        <v>513</v>
      </c>
      <c r="I234" s="106" t="s">
        <v>514</v>
      </c>
      <c r="J234" s="59"/>
      <c r="K234" s="57" t="str">
        <f t="shared" si="449"/>
        <v/>
      </c>
      <c r="M234" s="97" t="str">
        <f t="shared" si="239"/>
        <v/>
      </c>
      <c r="N234" s="97" t="str">
        <f t="shared" si="240"/>
        <v/>
      </c>
      <c r="O234" s="3"/>
      <c r="P234" s="3"/>
    </row>
    <row r="235" spans="1:16" s="4" customFormat="1" ht="30" customHeight="1" x14ac:dyDescent="0.3">
      <c r="A235" s="21" t="s">
        <v>289</v>
      </c>
      <c r="B235" s="22"/>
      <c r="D235" s="55" t="s">
        <v>1023</v>
      </c>
      <c r="E235" s="141" t="s">
        <v>1024</v>
      </c>
      <c r="F235" s="142"/>
      <c r="G235" s="106" t="s">
        <v>512</v>
      </c>
      <c r="H235" s="106" t="s">
        <v>513</v>
      </c>
      <c r="I235" s="106" t="s">
        <v>514</v>
      </c>
      <c r="J235" s="59"/>
      <c r="K235" s="57" t="str">
        <f t="shared" si="449"/>
        <v/>
      </c>
      <c r="M235" s="97" t="str">
        <f t="shared" si="239"/>
        <v/>
      </c>
      <c r="N235" s="97" t="str">
        <f t="shared" si="240"/>
        <v/>
      </c>
      <c r="O235" s="3"/>
      <c r="P235" s="3"/>
    </row>
    <row r="236" spans="1:16" s="4" customFormat="1" ht="30" customHeight="1" x14ac:dyDescent="0.3">
      <c r="A236" s="21" t="s">
        <v>289</v>
      </c>
      <c r="B236" s="22"/>
      <c r="D236" s="15" t="s">
        <v>1025</v>
      </c>
      <c r="E236" s="143" t="s">
        <v>1026</v>
      </c>
      <c r="F236" s="144"/>
      <c r="G236" s="106" t="s">
        <v>512</v>
      </c>
      <c r="H236" s="106" t="s">
        <v>513</v>
      </c>
      <c r="I236" s="106" t="s">
        <v>514</v>
      </c>
      <c r="J236" s="59"/>
      <c r="K236" s="57" t="str">
        <f t="shared" si="449"/>
        <v/>
      </c>
      <c r="M236" s="97" t="str">
        <f t="shared" si="239"/>
        <v/>
      </c>
      <c r="N236" s="97" t="str">
        <f t="shared" si="240"/>
        <v/>
      </c>
      <c r="O236" s="3"/>
      <c r="P236" s="3"/>
    </row>
    <row r="237" spans="1:16" s="4" customFormat="1" ht="45" customHeight="1" x14ac:dyDescent="0.3">
      <c r="A237" s="21" t="s">
        <v>289</v>
      </c>
      <c r="B237" s="22"/>
      <c r="D237" s="55" t="s">
        <v>1027</v>
      </c>
      <c r="E237" s="141" t="s">
        <v>1028</v>
      </c>
      <c r="F237" s="142"/>
      <c r="G237" s="106" t="s">
        <v>512</v>
      </c>
      <c r="H237" s="106" t="s">
        <v>513</v>
      </c>
      <c r="I237" s="106" t="s">
        <v>514</v>
      </c>
      <c r="J237" s="59"/>
      <c r="K237" s="57" t="str">
        <f t="shared" si="449"/>
        <v/>
      </c>
      <c r="M237" s="97" t="str">
        <f t="shared" si="239"/>
        <v/>
      </c>
      <c r="N237" s="97" t="str">
        <f t="shared" si="240"/>
        <v/>
      </c>
      <c r="O237" s="3"/>
      <c r="P237" s="3"/>
    </row>
    <row r="238" spans="1:16" s="4" customFormat="1" ht="19.95" customHeight="1" x14ac:dyDescent="0.3">
      <c r="A238" s="21" t="s">
        <v>289</v>
      </c>
      <c r="B238" s="22"/>
      <c r="D238" s="63" t="s">
        <v>520</v>
      </c>
      <c r="E238" s="64"/>
      <c r="F238" s="64"/>
      <c r="G238" s="64"/>
      <c r="H238" s="64"/>
      <c r="I238" s="64"/>
      <c r="J238" s="64"/>
      <c r="K238" s="60"/>
      <c r="L238" s="19"/>
      <c r="M238" s="97" t="str">
        <f t="shared" si="239"/>
        <v/>
      </c>
      <c r="N238" s="97" t="str">
        <f t="shared" si="240"/>
        <v/>
      </c>
      <c r="O238" s="3"/>
      <c r="P238" s="3"/>
    </row>
    <row r="239" spans="1:16" s="4" customFormat="1" ht="30" customHeight="1" x14ac:dyDescent="0.3">
      <c r="A239" s="21" t="s">
        <v>289</v>
      </c>
      <c r="B239" s="22"/>
      <c r="D239" s="15" t="s">
        <v>1058</v>
      </c>
      <c r="E239" s="143" t="s">
        <v>1059</v>
      </c>
      <c r="F239" s="144"/>
      <c r="G239" s="106" t="s">
        <v>512</v>
      </c>
      <c r="H239" s="106" t="s">
        <v>513</v>
      </c>
      <c r="I239" s="106" t="s">
        <v>514</v>
      </c>
      <c r="J239" s="59"/>
      <c r="K239" s="57" t="str">
        <f t="shared" si="449"/>
        <v/>
      </c>
      <c r="M239" s="97" t="str">
        <f t="shared" si="239"/>
        <v/>
      </c>
      <c r="N239" s="97" t="str">
        <f t="shared" si="240"/>
        <v/>
      </c>
      <c r="O239" s="3"/>
      <c r="P239" s="3"/>
    </row>
    <row r="240" spans="1:16" s="4" customFormat="1" ht="19.95" customHeight="1" x14ac:dyDescent="0.3">
      <c r="A240" s="21"/>
      <c r="B240" s="22"/>
      <c r="D240" s="63" t="s">
        <v>503</v>
      </c>
      <c r="E240" s="64"/>
      <c r="F240" s="64"/>
      <c r="G240" s="64"/>
      <c r="H240" s="64"/>
      <c r="I240" s="64"/>
      <c r="J240" s="64"/>
      <c r="K240" s="60"/>
      <c r="L240" s="19"/>
      <c r="M240" s="97" t="str">
        <f t="shared" ref="M240" si="450">IF(H240="X",2,"")</f>
        <v/>
      </c>
      <c r="N240" s="97" t="str">
        <f t="shared" ref="N240" si="451">IF(H240="X","Por favor justifique su Concepto","")</f>
        <v/>
      </c>
      <c r="O240" s="3"/>
      <c r="P240" s="3"/>
    </row>
    <row r="241" spans="1:16" s="4" customFormat="1" ht="45" customHeight="1" x14ac:dyDescent="0.3">
      <c r="A241" s="21"/>
      <c r="B241" s="22"/>
      <c r="D241" s="15" t="s">
        <v>1062</v>
      </c>
      <c r="E241" s="143" t="s">
        <v>1063</v>
      </c>
      <c r="F241" s="144"/>
      <c r="G241" s="106" t="s">
        <v>512</v>
      </c>
      <c r="H241" s="106" t="s">
        <v>513</v>
      </c>
      <c r="I241" s="106" t="s">
        <v>514</v>
      </c>
      <c r="J241" s="59"/>
      <c r="K241" s="57" t="str">
        <f t="shared" ref="K241" si="452">N241</f>
        <v/>
      </c>
      <c r="M241" s="97" t="str">
        <f t="shared" ref="M241" si="453">IF(H241="X",2,"")</f>
        <v/>
      </c>
      <c r="N241" s="97" t="str">
        <f t="shared" ref="N241" si="454">IF(H241="X","Por favor justifique su Concepto","")</f>
        <v/>
      </c>
      <c r="O241" s="3"/>
      <c r="P241" s="3"/>
    </row>
    <row r="242" spans="1:16" s="4" customFormat="1" ht="19.95" customHeight="1" x14ac:dyDescent="0.3">
      <c r="A242" s="21"/>
      <c r="B242" s="22"/>
      <c r="D242" s="55" t="s">
        <v>1064</v>
      </c>
      <c r="E242" s="141" t="s">
        <v>1065</v>
      </c>
      <c r="F242" s="142"/>
      <c r="G242" s="106" t="s">
        <v>512</v>
      </c>
      <c r="H242" s="106" t="s">
        <v>513</v>
      </c>
      <c r="I242" s="106" t="s">
        <v>514</v>
      </c>
      <c r="J242" s="59"/>
      <c r="K242" s="57" t="str">
        <f t="shared" ref="K242" si="455">N242</f>
        <v/>
      </c>
      <c r="M242" s="97" t="str">
        <f t="shared" ref="M242" si="456">IF(H242="X",2,"")</f>
        <v/>
      </c>
      <c r="N242" s="97" t="str">
        <f t="shared" ref="N242" si="457">IF(H242="X","Por favor justifique su Concepto","")</f>
        <v/>
      </c>
      <c r="O242" s="3"/>
      <c r="P242" s="3"/>
    </row>
    <row r="243" spans="1:16" s="4" customFormat="1" ht="30" customHeight="1" x14ac:dyDescent="0.3">
      <c r="A243" s="21"/>
      <c r="B243" s="22"/>
      <c r="D243" s="15" t="s">
        <v>1066</v>
      </c>
      <c r="E243" s="143" t="s">
        <v>1067</v>
      </c>
      <c r="F243" s="144"/>
      <c r="G243" s="106" t="s">
        <v>512</v>
      </c>
      <c r="H243" s="106" t="s">
        <v>513</v>
      </c>
      <c r="I243" s="106" t="s">
        <v>514</v>
      </c>
      <c r="J243" s="59"/>
      <c r="K243" s="57" t="str">
        <f t="shared" ref="K243" si="458">N243</f>
        <v/>
      </c>
      <c r="M243" s="97" t="str">
        <f t="shared" ref="M243" si="459">IF(H243="X",2,"")</f>
        <v/>
      </c>
      <c r="N243" s="97" t="str">
        <f t="shared" ref="N243" si="460">IF(H243="X","Por favor justifique su Concepto","")</f>
        <v/>
      </c>
      <c r="O243" s="3"/>
      <c r="P243" s="3"/>
    </row>
    <row r="244" spans="1:16" x14ac:dyDescent="0.3"/>
    <row r="245" spans="1:16" x14ac:dyDescent="0.3"/>
    <row r="246" spans="1:16" x14ac:dyDescent="0.3"/>
  </sheetData>
  <sheetProtection algorithmName="SHA-512" hashValue="vXZF0OYht/TKHvjP508fPzIgM+VOeemvfl0pzyA2FqbGDBw6v99DzsB/Zb2xcqZwjfHX9IxUrF9aZl9YAZ8Szw==" saltValue="ZDAp4Zss9rSgT8gbm4bUCg==" spinCount="100000" sheet="1" objects="1" scenarios="1"/>
  <mergeCells count="217">
    <mergeCell ref="E87:F87"/>
    <mergeCell ref="E96:F96"/>
    <mergeCell ref="E95:F95"/>
    <mergeCell ref="E94:F94"/>
    <mergeCell ref="E93:F93"/>
    <mergeCell ref="E92:F92"/>
    <mergeCell ref="E91:F91"/>
    <mergeCell ref="E90:F90"/>
    <mergeCell ref="E89:F89"/>
    <mergeCell ref="E88:F88"/>
    <mergeCell ref="E105:F105"/>
    <mergeCell ref="E104:F104"/>
    <mergeCell ref="E103:F103"/>
    <mergeCell ref="E102:F102"/>
    <mergeCell ref="E101:F101"/>
    <mergeCell ref="E100:F100"/>
    <mergeCell ref="E99:F99"/>
    <mergeCell ref="E98:F98"/>
    <mergeCell ref="E97:F97"/>
    <mergeCell ref="E70:F70"/>
    <mergeCell ref="E69:F69"/>
    <mergeCell ref="E68:F68"/>
    <mergeCell ref="E54:F54"/>
    <mergeCell ref="E53:F53"/>
    <mergeCell ref="E52:F52"/>
    <mergeCell ref="E63:F63"/>
    <mergeCell ref="E67:F67"/>
    <mergeCell ref="E62:F62"/>
    <mergeCell ref="E61:F61"/>
    <mergeCell ref="E60:F60"/>
    <mergeCell ref="E59:F59"/>
    <mergeCell ref="E58:F58"/>
    <mergeCell ref="E57:F57"/>
    <mergeCell ref="E56:F56"/>
    <mergeCell ref="E55:F55"/>
    <mergeCell ref="E64:F64"/>
    <mergeCell ref="E65:F65"/>
    <mergeCell ref="E66:F66"/>
    <mergeCell ref="E239:F239"/>
    <mergeCell ref="E237:F237"/>
    <mergeCell ref="E236:F236"/>
    <mergeCell ref="E207:F207"/>
    <mergeCell ref="E208:F208"/>
    <mergeCell ref="E209:F209"/>
    <mergeCell ref="E211:F211"/>
    <mergeCell ref="E212:F212"/>
    <mergeCell ref="E213:F213"/>
    <mergeCell ref="E214:F214"/>
    <mergeCell ref="E215:F215"/>
    <mergeCell ref="E216:F216"/>
    <mergeCell ref="E217:F217"/>
    <mergeCell ref="E218:F218"/>
    <mergeCell ref="E235:F235"/>
    <mergeCell ref="E234:F234"/>
    <mergeCell ref="E233:F233"/>
    <mergeCell ref="E228:F228"/>
    <mergeCell ref="E196:F196"/>
    <mergeCell ref="E197:F197"/>
    <mergeCell ref="E227:F227"/>
    <mergeCell ref="E198:F198"/>
    <mergeCell ref="E199:F199"/>
    <mergeCell ref="E200:F200"/>
    <mergeCell ref="E201:F201"/>
    <mergeCell ref="E202:F202"/>
    <mergeCell ref="E203:F203"/>
    <mergeCell ref="E204:F204"/>
    <mergeCell ref="E205:F205"/>
    <mergeCell ref="E206:F206"/>
    <mergeCell ref="E224:F224"/>
    <mergeCell ref="E221:F221"/>
    <mergeCell ref="E220:F220"/>
    <mergeCell ref="E223:F223"/>
    <mergeCell ref="E222:F222"/>
    <mergeCell ref="E187:F187"/>
    <mergeCell ref="E188:F188"/>
    <mergeCell ref="E189:F189"/>
    <mergeCell ref="E190:F190"/>
    <mergeCell ref="E191:F191"/>
    <mergeCell ref="E192:F192"/>
    <mergeCell ref="E193:F193"/>
    <mergeCell ref="E194:F194"/>
    <mergeCell ref="E195:F195"/>
    <mergeCell ref="E180:F180"/>
    <mergeCell ref="E181:F181"/>
    <mergeCell ref="E182:F182"/>
    <mergeCell ref="E174:F174"/>
    <mergeCell ref="E175:F175"/>
    <mergeCell ref="E183:F183"/>
    <mergeCell ref="E184:F184"/>
    <mergeCell ref="E185:F185"/>
    <mergeCell ref="E186:F186"/>
    <mergeCell ref="E241:F241"/>
    <mergeCell ref="E242:F242"/>
    <mergeCell ref="E243:F243"/>
    <mergeCell ref="E139:F139"/>
    <mergeCell ref="E140:F140"/>
    <mergeCell ref="E141:F141"/>
    <mergeCell ref="E142:F142"/>
    <mergeCell ref="E143:F143"/>
    <mergeCell ref="E144:F144"/>
    <mergeCell ref="E145:F145"/>
    <mergeCell ref="E146:F146"/>
    <mergeCell ref="E147:F147"/>
    <mergeCell ref="E232:F232"/>
    <mergeCell ref="E231:F231"/>
    <mergeCell ref="E230:F230"/>
    <mergeCell ref="E229:F229"/>
    <mergeCell ref="E226:F226"/>
    <mergeCell ref="E225:F225"/>
    <mergeCell ref="E177:F177"/>
    <mergeCell ref="E178:F178"/>
    <mergeCell ref="E179:F179"/>
    <mergeCell ref="E150:F150"/>
    <mergeCell ref="E149:F149"/>
    <mergeCell ref="E219:F219"/>
    <mergeCell ref="E125:F125"/>
    <mergeCell ref="E126:F126"/>
    <mergeCell ref="E127:F127"/>
    <mergeCell ref="E128:F128"/>
    <mergeCell ref="E129:F129"/>
    <mergeCell ref="E130:F130"/>
    <mergeCell ref="E131:F131"/>
    <mergeCell ref="E138:F138"/>
    <mergeCell ref="E132:F132"/>
    <mergeCell ref="E133:F133"/>
    <mergeCell ref="E134:F134"/>
    <mergeCell ref="E135:F135"/>
    <mergeCell ref="E136:F136"/>
    <mergeCell ref="E137:F137"/>
    <mergeCell ref="E153:F153"/>
    <mergeCell ref="E152:F152"/>
    <mergeCell ref="E160:F160"/>
    <mergeCell ref="E161:F161"/>
    <mergeCell ref="E162:F162"/>
    <mergeCell ref="E163:F163"/>
    <mergeCell ref="E170:F170"/>
    <mergeCell ref="E172:F172"/>
    <mergeCell ref="E173:F173"/>
    <mergeCell ref="E154:F154"/>
    <mergeCell ref="E155:F155"/>
    <mergeCell ref="E156:F156"/>
    <mergeCell ref="E157:F157"/>
    <mergeCell ref="E158:F158"/>
    <mergeCell ref="E159:F159"/>
    <mergeCell ref="E165:F165"/>
    <mergeCell ref="E166:F166"/>
    <mergeCell ref="E167:F167"/>
    <mergeCell ref="E168:F168"/>
    <mergeCell ref="E9:K9"/>
    <mergeCell ref="E11:K11"/>
    <mergeCell ref="E35:F35"/>
    <mergeCell ref="E36:F36"/>
    <mergeCell ref="E37:F37"/>
    <mergeCell ref="E38:F38"/>
    <mergeCell ref="E39:F39"/>
    <mergeCell ref="E40:F40"/>
    <mergeCell ref="E41:F41"/>
    <mergeCell ref="E26:F26"/>
    <mergeCell ref="E27:F27"/>
    <mergeCell ref="E28:F28"/>
    <mergeCell ref="D4:J4"/>
    <mergeCell ref="K3:K4"/>
    <mergeCell ref="E19:F19"/>
    <mergeCell ref="G5:K5"/>
    <mergeCell ref="E108:F108"/>
    <mergeCell ref="E109:F109"/>
    <mergeCell ref="E111:F111"/>
    <mergeCell ref="E29:F29"/>
    <mergeCell ref="E30:F30"/>
    <mergeCell ref="E31:F31"/>
    <mergeCell ref="E32:F32"/>
    <mergeCell ref="E33:F33"/>
    <mergeCell ref="E34:F34"/>
    <mergeCell ref="E84:F84"/>
    <mergeCell ref="E49:F49"/>
    <mergeCell ref="E50:F50"/>
    <mergeCell ref="E51:F51"/>
    <mergeCell ref="F13:K13"/>
    <mergeCell ref="D23:L23"/>
    <mergeCell ref="K15:K16"/>
    <mergeCell ref="E110:F110"/>
    <mergeCell ref="E106:F106"/>
    <mergeCell ref="E86:F86"/>
    <mergeCell ref="E25:F25"/>
    <mergeCell ref="E42:F42"/>
    <mergeCell ref="E43:F43"/>
    <mergeCell ref="E44:F44"/>
    <mergeCell ref="E45:F45"/>
    <mergeCell ref="E46:F46"/>
    <mergeCell ref="E47:F47"/>
    <mergeCell ref="E48:F48"/>
    <mergeCell ref="E112:F112"/>
    <mergeCell ref="E113:F113"/>
    <mergeCell ref="E83:F83"/>
    <mergeCell ref="E82:F82"/>
    <mergeCell ref="E81:F81"/>
    <mergeCell ref="E80:F80"/>
    <mergeCell ref="E79:F79"/>
    <mergeCell ref="E78:F78"/>
    <mergeCell ref="E77:F77"/>
    <mergeCell ref="E76:F76"/>
    <mergeCell ref="E75:F75"/>
    <mergeCell ref="E74:F74"/>
    <mergeCell ref="E73:F73"/>
    <mergeCell ref="E72:F72"/>
    <mergeCell ref="E71:F71"/>
    <mergeCell ref="E123:F123"/>
    <mergeCell ref="E124:F124"/>
    <mergeCell ref="E114:F114"/>
    <mergeCell ref="E115:F115"/>
    <mergeCell ref="E116:F116"/>
    <mergeCell ref="E117:F117"/>
    <mergeCell ref="E118:F118"/>
    <mergeCell ref="E119:F119"/>
    <mergeCell ref="E120:F120"/>
    <mergeCell ref="E121:F121"/>
    <mergeCell ref="E122:F122"/>
  </mergeCells>
  <conditionalFormatting sqref="D1:D1048576">
    <cfRule type="duplicateValues" dxfId="19" priority="1"/>
  </conditionalFormatting>
  <conditionalFormatting sqref="G25:G84">
    <cfRule type="cellIs" dxfId="18" priority="69" operator="equal">
      <formula>"A"</formula>
    </cfRule>
  </conditionalFormatting>
  <conditionalFormatting sqref="G86:G106">
    <cfRule type="cellIs" dxfId="17" priority="7" operator="equal">
      <formula>"A"</formula>
    </cfRule>
  </conditionalFormatting>
  <conditionalFormatting sqref="G108:G147 G149:G150 G152:G163 G165:G168 G170 G172:G175 G177:G209">
    <cfRule type="cellIs" dxfId="16" priority="57" operator="equal">
      <formula>"A"</formula>
    </cfRule>
  </conditionalFormatting>
  <conditionalFormatting sqref="G211:G237 G239 G241:G243">
    <cfRule type="cellIs" dxfId="15" priority="50" operator="equal">
      <formula>"A"</formula>
    </cfRule>
  </conditionalFormatting>
  <conditionalFormatting sqref="G25:I84">
    <cfRule type="cellIs" dxfId="14" priority="64" operator="equal">
      <formula>"X"</formula>
    </cfRule>
  </conditionalFormatting>
  <conditionalFormatting sqref="G86:I106">
    <cfRule type="cellIs" dxfId="13" priority="2" operator="equal">
      <formula>"X"</formula>
    </cfRule>
  </conditionalFormatting>
  <conditionalFormatting sqref="G108:I147 G149:I150 G152:I163 G165:I168 G170:I170 G172:I175 G177:I209">
    <cfRule type="cellIs" dxfId="12" priority="52" operator="equal">
      <formula>"X"</formula>
    </cfRule>
  </conditionalFormatting>
  <conditionalFormatting sqref="G211:I237 G239:I239 G241:I243">
    <cfRule type="cellIs" dxfId="11" priority="45" operator="equal">
      <formula>"X"</formula>
    </cfRule>
  </conditionalFormatting>
  <conditionalFormatting sqref="H25:H84">
    <cfRule type="cellIs" dxfId="10" priority="67" operator="equal">
      <formula>"D"</formula>
    </cfRule>
  </conditionalFormatting>
  <conditionalFormatting sqref="H86:H106">
    <cfRule type="cellIs" dxfId="9" priority="5" operator="equal">
      <formula>"D"</formula>
    </cfRule>
  </conditionalFormatting>
  <conditionalFormatting sqref="H108:H147 H149:H150 H152:H163 H165:H168 H170 H172:H175 H177:H209">
    <cfRule type="cellIs" dxfId="8" priority="55" operator="equal">
      <formula>"D"</formula>
    </cfRule>
  </conditionalFormatting>
  <conditionalFormatting sqref="H211:H237 H239 H241:H243">
    <cfRule type="cellIs" dxfId="7" priority="48" operator="equal">
      <formula>"D"</formula>
    </cfRule>
  </conditionalFormatting>
  <conditionalFormatting sqref="I25:I84">
    <cfRule type="cellIs" dxfId="6" priority="65" operator="equal">
      <formula>"AB"</formula>
    </cfRule>
  </conditionalFormatting>
  <conditionalFormatting sqref="I86:I106">
    <cfRule type="cellIs" dxfId="5" priority="3" operator="equal">
      <formula>"AB"</formula>
    </cfRule>
  </conditionalFormatting>
  <conditionalFormatting sqref="I108:I147 I149:I150 I152:I163 I165:I168 I170 I172:I175 I177:I209">
    <cfRule type="cellIs" dxfId="4" priority="53" operator="equal">
      <formula>"AB"</formula>
    </cfRule>
  </conditionalFormatting>
  <conditionalFormatting sqref="I211:I237 I239 I241:I243">
    <cfRule type="cellIs" dxfId="3" priority="46" operator="equal">
      <formula>"AB"</formula>
    </cfRule>
  </conditionalFormatting>
  <conditionalFormatting sqref="K15:K16">
    <cfRule type="expression" dxfId="2" priority="101">
      <formula>$M$15&gt;0</formula>
    </cfRule>
  </conditionalFormatting>
  <conditionalFormatting sqref="K86:K106 K108:K147 K149:K150 K152:K163 K165:K168 K170 K172:K175 K177:K209 K211:K237 K239 K241:K243 K25:K84">
    <cfRule type="expression" dxfId="1" priority="144">
      <formula>M25=2</formula>
    </cfRule>
  </conditionalFormatting>
  <dataValidations disablePrompts="1" count="3">
    <dataValidation allowBlank="1" showInputMessage="1" showErrorMessage="1" promptTitle="Correo electrónico" prompt="Por favor digite el correo electrónico de su organización. No el de uso personal." sqref="F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xr:uid="{00000000-0002-0000-0200-000000000000}"/>
    <dataValidation type="textLength" operator="lessThan" allowBlank="1" showInputMessage="1" showErrorMessage="1" promptTitle="Justificación" prompt="Si su voto es &quot;En desacuerdo&quot;, por favor explique las razones su votación._x000a_Maximo 250 caracteres" sqref="K86:K106 K108:K147 K149:K150 K177:K243 K170 K172:K175 K152:K163 K165:K168 K25:K84" xr:uid="{00000000-0002-0000-0200-000001000000}">
      <formula1>250</formula1>
    </dataValidation>
    <dataValidation type="list" allowBlank="1" showInputMessage="1" showErrorMessage="1" sqref="G86:I106 G108:I147 G149:I150 G177:I243 G170:I170 G172:I175 G152:I163 G165:I168 G25:I84" xr:uid="{9C649167-5261-4F76-BF88-30FF4CCCDD2F}">
      <formula1>Valida</formula1>
    </dataValidation>
  </dataValidations>
  <pageMargins left="0.70866141732283472" right="0.70866141732283472" top="0.98425196850393704" bottom="0.74803149606299213" header="0.19685039370078741" footer="0.31496062992125984"/>
  <pageSetup paperSize="9" orientation="portrait" r:id="rId1"/>
  <headerFooter>
    <oddHeader>&amp;CLISTADO DE DOCUMENTOS PROPUESTOS PARA REAPROBACIÓN - REVISIÓN SISTEMÁTICA&amp;R&amp;G</oddHeader>
    <oddFooter>&amp;LF-PS-809 
Versión 01</oddFooter>
  </headerFooter>
  <ignoredErrors>
    <ignoredError sqref="K111 K220:K237 K106:K109 K84 K25:K51 K86 K239" unlocked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I228"/>
  <sheetViews>
    <sheetView showGridLines="0" showRowColHeaders="0" workbookViewId="0">
      <pane ySplit="5" topLeftCell="A6" activePane="bottomLeft" state="frozen"/>
      <selection activeCell="E85" sqref="E85"/>
      <selection pane="bottomLeft" activeCell="A6" sqref="A6"/>
    </sheetView>
  </sheetViews>
  <sheetFormatPr baseColWidth="10" defaultColWidth="0" defaultRowHeight="13.8" zeroHeight="1" x14ac:dyDescent="0.3"/>
  <cols>
    <col min="1" max="1" width="1.77734375" style="4" customWidth="1"/>
    <col min="2" max="2" width="15.77734375" style="3" bestFit="1" customWidth="1"/>
    <col min="3" max="3" width="48.77734375" style="6" customWidth="1"/>
    <col min="4" max="4" width="14.5546875" style="8" customWidth="1"/>
    <col min="5" max="5" width="32.77734375" style="10" customWidth="1"/>
    <col min="6" max="6" width="18.5546875" style="9" customWidth="1"/>
    <col min="7" max="7" width="16.77734375" style="10" customWidth="1"/>
    <col min="8" max="8" width="30.77734375" style="10" hidden="1" customWidth="1"/>
    <col min="9" max="9" width="2.6640625" style="4" customWidth="1"/>
    <col min="10" max="16384" width="11.44140625" style="4" hidden="1"/>
  </cols>
  <sheetData>
    <row r="1" spans="2:8" ht="4.05" customHeight="1" x14ac:dyDescent="0.3">
      <c r="E1" s="8"/>
    </row>
    <row r="2" spans="2:8" ht="30" customHeight="1" x14ac:dyDescent="0.3">
      <c r="B2" s="71" t="s">
        <v>498</v>
      </c>
      <c r="C2" s="72"/>
      <c r="D2" s="73"/>
      <c r="E2" s="73"/>
      <c r="F2" s="73"/>
      <c r="G2" s="72"/>
      <c r="H2" s="72"/>
    </row>
    <row r="3" spans="2:8" ht="4.05" customHeight="1" x14ac:dyDescent="0.3">
      <c r="E3" s="8"/>
    </row>
    <row r="4" spans="2:8" ht="35.1" customHeight="1" x14ac:dyDescent="0.3">
      <c r="B4" s="161" t="s">
        <v>505</v>
      </c>
      <c r="C4" s="162"/>
      <c r="D4" s="162"/>
      <c r="E4" s="162"/>
      <c r="F4" s="162"/>
      <c r="G4" s="162"/>
      <c r="H4" s="163"/>
    </row>
    <row r="5" spans="2:8" ht="30" customHeight="1" x14ac:dyDescent="0.3">
      <c r="B5" s="74" t="s">
        <v>485</v>
      </c>
      <c r="C5" s="5" t="s">
        <v>486</v>
      </c>
      <c r="D5" s="5" t="s">
        <v>659</v>
      </c>
      <c r="E5" s="5" t="s">
        <v>507</v>
      </c>
      <c r="F5" s="75" t="s">
        <v>509</v>
      </c>
      <c r="G5" s="5" t="s">
        <v>506</v>
      </c>
      <c r="H5" s="5" t="s">
        <v>522</v>
      </c>
    </row>
    <row r="6" spans="2:8" ht="15" customHeight="1" x14ac:dyDescent="0.3">
      <c r="B6" s="102" t="s">
        <v>874</v>
      </c>
      <c r="C6" s="103"/>
      <c r="D6" s="104"/>
      <c r="E6" s="104"/>
      <c r="F6" s="105"/>
      <c r="G6" s="103"/>
      <c r="H6" s="103"/>
    </row>
    <row r="7" spans="2:8" ht="45" customHeight="1" x14ac:dyDescent="0.3">
      <c r="B7" s="100" t="s">
        <v>535</v>
      </c>
      <c r="C7" s="76" t="s">
        <v>595</v>
      </c>
      <c r="D7" s="77" t="s">
        <v>655</v>
      </c>
      <c r="E7" s="98" t="s">
        <v>660</v>
      </c>
      <c r="F7" s="78">
        <v>36397</v>
      </c>
      <c r="G7" s="79" t="s">
        <v>525</v>
      </c>
      <c r="H7" s="79"/>
    </row>
    <row r="8" spans="2:8" ht="45" customHeight="1" x14ac:dyDescent="0.3">
      <c r="B8" s="101" t="s">
        <v>536</v>
      </c>
      <c r="C8" s="80" t="s">
        <v>596</v>
      </c>
      <c r="D8" s="81" t="s">
        <v>655</v>
      </c>
      <c r="E8" s="99" t="s">
        <v>660</v>
      </c>
      <c r="F8" s="82">
        <v>36733</v>
      </c>
      <c r="G8" s="83" t="s">
        <v>730</v>
      </c>
      <c r="H8" s="83"/>
    </row>
    <row r="9" spans="2:8" ht="45" customHeight="1" x14ac:dyDescent="0.3">
      <c r="B9" s="100" t="s">
        <v>537</v>
      </c>
      <c r="C9" s="76" t="s">
        <v>597</v>
      </c>
      <c r="D9" s="77" t="s">
        <v>656</v>
      </c>
      <c r="E9" s="98" t="s">
        <v>660</v>
      </c>
      <c r="F9" s="78">
        <v>39323</v>
      </c>
      <c r="G9" s="79" t="s">
        <v>731</v>
      </c>
      <c r="H9" s="79"/>
    </row>
    <row r="10" spans="2:8" ht="60" customHeight="1" x14ac:dyDescent="0.3">
      <c r="B10" s="101" t="s">
        <v>538</v>
      </c>
      <c r="C10" s="80" t="s">
        <v>598</v>
      </c>
      <c r="D10" s="81" t="s">
        <v>656</v>
      </c>
      <c r="E10" s="99" t="s">
        <v>660</v>
      </c>
      <c r="F10" s="82">
        <v>40163</v>
      </c>
      <c r="G10" s="83" t="s">
        <v>726</v>
      </c>
      <c r="H10" s="83"/>
    </row>
    <row r="11" spans="2:8" ht="60" customHeight="1" x14ac:dyDescent="0.3">
      <c r="B11" s="100" t="s">
        <v>539</v>
      </c>
      <c r="C11" s="76" t="s">
        <v>599</v>
      </c>
      <c r="D11" s="77" t="s">
        <v>655</v>
      </c>
      <c r="E11" s="98" t="s">
        <v>660</v>
      </c>
      <c r="F11" s="78">
        <v>37223</v>
      </c>
      <c r="G11" s="79" t="s">
        <v>732</v>
      </c>
      <c r="H11" s="83"/>
    </row>
    <row r="12" spans="2:8" ht="20.100000000000001" customHeight="1" x14ac:dyDescent="0.3">
      <c r="B12" s="101" t="s">
        <v>540</v>
      </c>
      <c r="C12" s="80" t="s">
        <v>600</v>
      </c>
      <c r="D12" s="81" t="s">
        <v>657</v>
      </c>
      <c r="E12" s="99" t="s">
        <v>661</v>
      </c>
      <c r="F12" s="82">
        <v>41017</v>
      </c>
      <c r="G12" s="83" t="s">
        <v>727</v>
      </c>
      <c r="H12" s="83"/>
    </row>
    <row r="13" spans="2:8" ht="30" customHeight="1" x14ac:dyDescent="0.3">
      <c r="B13" s="100" t="s">
        <v>541</v>
      </c>
      <c r="C13" s="76" t="s">
        <v>601</v>
      </c>
      <c r="D13" s="77" t="s">
        <v>655</v>
      </c>
      <c r="E13" s="98" t="s">
        <v>662</v>
      </c>
      <c r="F13" s="78">
        <v>35032</v>
      </c>
      <c r="G13" s="79" t="s">
        <v>525</v>
      </c>
      <c r="H13" s="83"/>
    </row>
    <row r="14" spans="2:8" ht="30" customHeight="1" x14ac:dyDescent="0.3">
      <c r="B14" s="101" t="s">
        <v>542</v>
      </c>
      <c r="C14" s="80" t="s">
        <v>602</v>
      </c>
      <c r="D14" s="81" t="s">
        <v>655</v>
      </c>
      <c r="E14" s="99" t="s">
        <v>662</v>
      </c>
      <c r="F14" s="82">
        <v>35116</v>
      </c>
      <c r="G14" s="83" t="s">
        <v>525</v>
      </c>
      <c r="H14" s="83"/>
    </row>
    <row r="15" spans="2:8" ht="30" customHeight="1" x14ac:dyDescent="0.3">
      <c r="B15" s="100" t="s">
        <v>543</v>
      </c>
      <c r="C15" s="76" t="s">
        <v>603</v>
      </c>
      <c r="D15" s="77" t="s">
        <v>655</v>
      </c>
      <c r="E15" s="98" t="s">
        <v>662</v>
      </c>
      <c r="F15" s="78">
        <v>35270</v>
      </c>
      <c r="G15" s="79" t="s">
        <v>525</v>
      </c>
      <c r="H15" s="83"/>
    </row>
    <row r="16" spans="2:8" ht="30" customHeight="1" x14ac:dyDescent="0.3">
      <c r="B16" s="101" t="s">
        <v>544</v>
      </c>
      <c r="C16" s="80" t="s">
        <v>604</v>
      </c>
      <c r="D16" s="81" t="s">
        <v>655</v>
      </c>
      <c r="E16" s="99" t="s">
        <v>662</v>
      </c>
      <c r="F16" s="82">
        <v>35235</v>
      </c>
      <c r="G16" s="83" t="s">
        <v>525</v>
      </c>
      <c r="H16" s="83"/>
    </row>
    <row r="17" spans="2:8" ht="30" customHeight="1" x14ac:dyDescent="0.3">
      <c r="B17" s="100" t="s">
        <v>545</v>
      </c>
      <c r="C17" s="76" t="s">
        <v>605</v>
      </c>
      <c r="D17" s="77" t="s">
        <v>655</v>
      </c>
      <c r="E17" s="98" t="s">
        <v>662</v>
      </c>
      <c r="F17" s="78">
        <v>35032</v>
      </c>
      <c r="G17" s="79" t="s">
        <v>525</v>
      </c>
      <c r="H17" s="83"/>
    </row>
    <row r="18" spans="2:8" ht="30" customHeight="1" x14ac:dyDescent="0.3">
      <c r="B18" s="101" t="s">
        <v>546</v>
      </c>
      <c r="C18" s="80" t="s">
        <v>606</v>
      </c>
      <c r="D18" s="81" t="s">
        <v>655</v>
      </c>
      <c r="E18" s="99" t="s">
        <v>662</v>
      </c>
      <c r="F18" s="82">
        <v>35144</v>
      </c>
      <c r="G18" s="83" t="s">
        <v>525</v>
      </c>
      <c r="H18" s="83"/>
    </row>
    <row r="19" spans="2:8" ht="30" customHeight="1" x14ac:dyDescent="0.3">
      <c r="B19" s="100" t="s">
        <v>547</v>
      </c>
      <c r="C19" s="76" t="s">
        <v>607</v>
      </c>
      <c r="D19" s="77" t="s">
        <v>655</v>
      </c>
      <c r="E19" s="98" t="s">
        <v>662</v>
      </c>
      <c r="F19" s="78">
        <v>35235</v>
      </c>
      <c r="G19" s="79" t="s">
        <v>525</v>
      </c>
      <c r="H19" s="83"/>
    </row>
    <row r="20" spans="2:8" ht="30" customHeight="1" x14ac:dyDescent="0.3">
      <c r="B20" s="101" t="s">
        <v>548</v>
      </c>
      <c r="C20" s="80" t="s">
        <v>608</v>
      </c>
      <c r="D20" s="81" t="s">
        <v>655</v>
      </c>
      <c r="E20" s="99" t="s">
        <v>662</v>
      </c>
      <c r="F20" s="82">
        <v>35235</v>
      </c>
      <c r="G20" s="83" t="s">
        <v>525</v>
      </c>
      <c r="H20" s="83"/>
    </row>
    <row r="21" spans="2:8" ht="30" customHeight="1" x14ac:dyDescent="0.3">
      <c r="B21" s="100" t="s">
        <v>549</v>
      </c>
      <c r="C21" s="76" t="s">
        <v>609</v>
      </c>
      <c r="D21" s="77" t="s">
        <v>655</v>
      </c>
      <c r="E21" s="98" t="s">
        <v>662</v>
      </c>
      <c r="F21" s="78">
        <v>37916</v>
      </c>
      <c r="G21" s="79" t="s">
        <v>525</v>
      </c>
      <c r="H21" s="83"/>
    </row>
    <row r="22" spans="2:8" ht="30" customHeight="1" x14ac:dyDescent="0.3">
      <c r="B22" s="101" t="s">
        <v>550</v>
      </c>
      <c r="C22" s="80" t="s">
        <v>610</v>
      </c>
      <c r="D22" s="81" t="s">
        <v>655</v>
      </c>
      <c r="E22" s="99" t="s">
        <v>662</v>
      </c>
      <c r="F22" s="82">
        <v>37769</v>
      </c>
      <c r="G22" s="83" t="s">
        <v>525</v>
      </c>
      <c r="H22" s="83"/>
    </row>
    <row r="23" spans="2:8" ht="30" customHeight="1" x14ac:dyDescent="0.3">
      <c r="B23" s="100" t="s">
        <v>551</v>
      </c>
      <c r="C23" s="76" t="s">
        <v>611</v>
      </c>
      <c r="D23" s="77" t="s">
        <v>655</v>
      </c>
      <c r="E23" s="98" t="s">
        <v>662</v>
      </c>
      <c r="F23" s="78">
        <v>37769</v>
      </c>
      <c r="G23" s="79" t="s">
        <v>525</v>
      </c>
      <c r="H23" s="83"/>
    </row>
    <row r="24" spans="2:8" ht="30" customHeight="1" x14ac:dyDescent="0.3">
      <c r="B24" s="101" t="s">
        <v>552</v>
      </c>
      <c r="C24" s="80" t="s">
        <v>612</v>
      </c>
      <c r="D24" s="81" t="s">
        <v>655</v>
      </c>
      <c r="E24" s="99" t="s">
        <v>662</v>
      </c>
      <c r="F24" s="82">
        <v>37603</v>
      </c>
      <c r="G24" s="83" t="s">
        <v>525</v>
      </c>
      <c r="H24" s="83"/>
    </row>
    <row r="25" spans="2:8" ht="30" customHeight="1" x14ac:dyDescent="0.3">
      <c r="B25" s="100" t="s">
        <v>553</v>
      </c>
      <c r="C25" s="76" t="s">
        <v>613</v>
      </c>
      <c r="D25" s="77" t="s">
        <v>655</v>
      </c>
      <c r="E25" s="98" t="s">
        <v>662</v>
      </c>
      <c r="F25" s="78">
        <v>37603</v>
      </c>
      <c r="G25" s="79" t="s">
        <v>525</v>
      </c>
      <c r="H25" s="83"/>
    </row>
    <row r="26" spans="2:8" ht="30" customHeight="1" x14ac:dyDescent="0.3">
      <c r="B26" s="101" t="s">
        <v>554</v>
      </c>
      <c r="C26" s="80" t="s">
        <v>614</v>
      </c>
      <c r="D26" s="81" t="s">
        <v>655</v>
      </c>
      <c r="E26" s="99" t="s">
        <v>662</v>
      </c>
      <c r="F26" s="82">
        <v>37559</v>
      </c>
      <c r="G26" s="83" t="s">
        <v>525</v>
      </c>
      <c r="H26" s="83"/>
    </row>
    <row r="27" spans="2:8" ht="30" customHeight="1" x14ac:dyDescent="0.3">
      <c r="B27" s="100" t="s">
        <v>555</v>
      </c>
      <c r="C27" s="76" t="s">
        <v>615</v>
      </c>
      <c r="D27" s="77" t="s">
        <v>655</v>
      </c>
      <c r="E27" s="98" t="s">
        <v>662</v>
      </c>
      <c r="F27" s="78">
        <v>35032</v>
      </c>
      <c r="G27" s="79"/>
      <c r="H27" s="83"/>
    </row>
    <row r="28" spans="2:8" ht="30" customHeight="1" x14ac:dyDescent="0.3">
      <c r="B28" s="101" t="s">
        <v>556</v>
      </c>
      <c r="C28" s="80" t="s">
        <v>616</v>
      </c>
      <c r="D28" s="81" t="s">
        <v>655</v>
      </c>
      <c r="E28" s="99" t="s">
        <v>662</v>
      </c>
      <c r="F28" s="82">
        <v>35116</v>
      </c>
      <c r="G28" s="83" t="s">
        <v>525</v>
      </c>
      <c r="H28" s="83"/>
    </row>
    <row r="29" spans="2:8" ht="30" customHeight="1" x14ac:dyDescent="0.3">
      <c r="B29" s="100" t="s">
        <v>557</v>
      </c>
      <c r="C29" s="76" t="s">
        <v>617</v>
      </c>
      <c r="D29" s="77" t="s">
        <v>655</v>
      </c>
      <c r="E29" s="98" t="s">
        <v>662</v>
      </c>
      <c r="F29" s="78">
        <v>35235</v>
      </c>
      <c r="G29" s="79" t="s">
        <v>525</v>
      </c>
      <c r="H29" s="83"/>
    </row>
    <row r="30" spans="2:8" ht="30" customHeight="1" x14ac:dyDescent="0.3">
      <c r="B30" s="101" t="s">
        <v>558</v>
      </c>
      <c r="C30" s="80" t="s">
        <v>618</v>
      </c>
      <c r="D30" s="81" t="s">
        <v>655</v>
      </c>
      <c r="E30" s="99" t="s">
        <v>662</v>
      </c>
      <c r="F30" s="82">
        <v>35179</v>
      </c>
      <c r="G30" s="83" t="s">
        <v>525</v>
      </c>
      <c r="H30" s="83"/>
    </row>
    <row r="31" spans="2:8" ht="30" customHeight="1" x14ac:dyDescent="0.3">
      <c r="B31" s="100" t="s">
        <v>559</v>
      </c>
      <c r="C31" s="76" t="s">
        <v>619</v>
      </c>
      <c r="D31" s="77" t="s">
        <v>655</v>
      </c>
      <c r="E31" s="98" t="s">
        <v>662</v>
      </c>
      <c r="F31" s="78">
        <v>34934</v>
      </c>
      <c r="G31" s="79" t="s">
        <v>525</v>
      </c>
      <c r="H31" s="83"/>
    </row>
    <row r="32" spans="2:8" ht="30" customHeight="1" x14ac:dyDescent="0.3">
      <c r="B32" s="101" t="s">
        <v>560</v>
      </c>
      <c r="C32" s="80" t="s">
        <v>620</v>
      </c>
      <c r="D32" s="81" t="s">
        <v>655</v>
      </c>
      <c r="E32" s="99" t="s">
        <v>662</v>
      </c>
      <c r="F32" s="82">
        <v>34990</v>
      </c>
      <c r="G32" s="83" t="s">
        <v>525</v>
      </c>
      <c r="H32" s="83"/>
    </row>
    <row r="33" spans="2:8" ht="30" customHeight="1" x14ac:dyDescent="0.3">
      <c r="B33" s="100" t="s">
        <v>561</v>
      </c>
      <c r="C33" s="76" t="s">
        <v>621</v>
      </c>
      <c r="D33" s="77" t="s">
        <v>655</v>
      </c>
      <c r="E33" s="98" t="s">
        <v>662</v>
      </c>
      <c r="F33" s="78">
        <v>34990</v>
      </c>
      <c r="G33" s="79" t="s">
        <v>525</v>
      </c>
      <c r="H33" s="83"/>
    </row>
    <row r="34" spans="2:8" ht="30" customHeight="1" x14ac:dyDescent="0.3">
      <c r="B34" s="101" t="s">
        <v>562</v>
      </c>
      <c r="C34" s="80" t="s">
        <v>622</v>
      </c>
      <c r="D34" s="81" t="s">
        <v>655</v>
      </c>
      <c r="E34" s="99" t="s">
        <v>662</v>
      </c>
      <c r="F34" s="82">
        <v>34990</v>
      </c>
      <c r="G34" s="83" t="s">
        <v>525</v>
      </c>
      <c r="H34" s="83"/>
    </row>
    <row r="35" spans="2:8" ht="30" customHeight="1" x14ac:dyDescent="0.3">
      <c r="B35" s="100" t="s">
        <v>563</v>
      </c>
      <c r="C35" s="76" t="s">
        <v>623</v>
      </c>
      <c r="D35" s="77" t="s">
        <v>655</v>
      </c>
      <c r="E35" s="98" t="s">
        <v>662</v>
      </c>
      <c r="F35" s="78">
        <v>34990</v>
      </c>
      <c r="G35" s="79" t="s">
        <v>525</v>
      </c>
      <c r="H35" s="83"/>
    </row>
    <row r="36" spans="2:8" ht="30" customHeight="1" x14ac:dyDescent="0.3">
      <c r="B36" s="101" t="s">
        <v>564</v>
      </c>
      <c r="C36" s="80" t="s">
        <v>624</v>
      </c>
      <c r="D36" s="81" t="s">
        <v>655</v>
      </c>
      <c r="E36" s="99" t="s">
        <v>662</v>
      </c>
      <c r="F36" s="82">
        <v>34990</v>
      </c>
      <c r="G36" s="83" t="s">
        <v>525</v>
      </c>
      <c r="H36" s="83"/>
    </row>
    <row r="37" spans="2:8" ht="30" customHeight="1" x14ac:dyDescent="0.3">
      <c r="B37" s="100" t="s">
        <v>565</v>
      </c>
      <c r="C37" s="76" t="s">
        <v>625</v>
      </c>
      <c r="D37" s="77" t="s">
        <v>655</v>
      </c>
      <c r="E37" s="98" t="s">
        <v>662</v>
      </c>
      <c r="F37" s="78">
        <v>28270</v>
      </c>
      <c r="G37" s="79" t="s">
        <v>525</v>
      </c>
      <c r="H37" s="83"/>
    </row>
    <row r="38" spans="2:8" ht="30" customHeight="1" x14ac:dyDescent="0.3">
      <c r="B38" s="101" t="s">
        <v>566</v>
      </c>
      <c r="C38" s="80" t="s">
        <v>626</v>
      </c>
      <c r="D38" s="81" t="s">
        <v>655</v>
      </c>
      <c r="E38" s="99" t="s">
        <v>662</v>
      </c>
      <c r="F38" s="82">
        <v>35235</v>
      </c>
      <c r="G38" s="83" t="s">
        <v>525</v>
      </c>
      <c r="H38" s="83"/>
    </row>
    <row r="39" spans="2:8" ht="30" customHeight="1" x14ac:dyDescent="0.3">
      <c r="B39" s="100" t="s">
        <v>567</v>
      </c>
      <c r="C39" s="76" t="s">
        <v>627</v>
      </c>
      <c r="D39" s="77" t="s">
        <v>655</v>
      </c>
      <c r="E39" s="98" t="s">
        <v>662</v>
      </c>
      <c r="F39" s="78">
        <v>35235</v>
      </c>
      <c r="G39" s="79" t="s">
        <v>525</v>
      </c>
      <c r="H39" s="83"/>
    </row>
    <row r="40" spans="2:8" ht="30" customHeight="1" x14ac:dyDescent="0.3">
      <c r="B40" s="101" t="s">
        <v>568</v>
      </c>
      <c r="C40" s="80" t="s">
        <v>628</v>
      </c>
      <c r="D40" s="81" t="s">
        <v>655</v>
      </c>
      <c r="E40" s="99" t="s">
        <v>662</v>
      </c>
      <c r="F40" s="82">
        <v>35270</v>
      </c>
      <c r="G40" s="83" t="s">
        <v>525</v>
      </c>
      <c r="H40" s="83"/>
    </row>
    <row r="41" spans="2:8" ht="30" customHeight="1" x14ac:dyDescent="0.3">
      <c r="B41" s="100" t="s">
        <v>569</v>
      </c>
      <c r="C41" s="76" t="s">
        <v>629</v>
      </c>
      <c r="D41" s="77" t="s">
        <v>655</v>
      </c>
      <c r="E41" s="98" t="s">
        <v>662</v>
      </c>
      <c r="F41" s="78">
        <v>35270</v>
      </c>
      <c r="G41" s="79" t="s">
        <v>525</v>
      </c>
      <c r="H41" s="83"/>
    </row>
    <row r="42" spans="2:8" ht="30" customHeight="1" x14ac:dyDescent="0.3">
      <c r="B42" s="101" t="s">
        <v>570</v>
      </c>
      <c r="C42" s="80" t="s">
        <v>630</v>
      </c>
      <c r="D42" s="81" t="s">
        <v>655</v>
      </c>
      <c r="E42" s="99" t="s">
        <v>662</v>
      </c>
      <c r="F42" s="82">
        <v>35179</v>
      </c>
      <c r="G42" s="83" t="s">
        <v>525</v>
      </c>
      <c r="H42" s="83"/>
    </row>
    <row r="43" spans="2:8" ht="30" customHeight="1" x14ac:dyDescent="0.3">
      <c r="B43" s="100" t="s">
        <v>571</v>
      </c>
      <c r="C43" s="76" t="s">
        <v>631</v>
      </c>
      <c r="D43" s="77" t="s">
        <v>655</v>
      </c>
      <c r="E43" s="98" t="s">
        <v>662</v>
      </c>
      <c r="F43" s="78">
        <v>35200</v>
      </c>
      <c r="G43" s="79" t="s">
        <v>525</v>
      </c>
      <c r="H43" s="83"/>
    </row>
    <row r="44" spans="2:8" ht="30" customHeight="1" x14ac:dyDescent="0.3">
      <c r="B44" s="101" t="s">
        <v>572</v>
      </c>
      <c r="C44" s="80" t="s">
        <v>632</v>
      </c>
      <c r="D44" s="81" t="s">
        <v>655</v>
      </c>
      <c r="E44" s="99" t="s">
        <v>662</v>
      </c>
      <c r="F44" s="82">
        <v>35270</v>
      </c>
      <c r="G44" s="83" t="s">
        <v>525</v>
      </c>
      <c r="H44" s="83"/>
    </row>
    <row r="45" spans="2:8" ht="30" customHeight="1" x14ac:dyDescent="0.3">
      <c r="B45" s="100" t="s">
        <v>573</v>
      </c>
      <c r="C45" s="76" t="s">
        <v>633</v>
      </c>
      <c r="D45" s="77" t="s">
        <v>655</v>
      </c>
      <c r="E45" s="98" t="s">
        <v>662</v>
      </c>
      <c r="F45" s="78">
        <v>35270</v>
      </c>
      <c r="G45" s="79" t="s">
        <v>525</v>
      </c>
      <c r="H45" s="83"/>
    </row>
    <row r="46" spans="2:8" ht="30" customHeight="1" x14ac:dyDescent="0.3">
      <c r="B46" s="101" t="s">
        <v>574</v>
      </c>
      <c r="C46" s="80" t="s">
        <v>634</v>
      </c>
      <c r="D46" s="81" t="s">
        <v>655</v>
      </c>
      <c r="E46" s="99" t="s">
        <v>662</v>
      </c>
      <c r="F46" s="82">
        <v>35270</v>
      </c>
      <c r="G46" s="83" t="s">
        <v>525</v>
      </c>
      <c r="H46" s="83"/>
    </row>
    <row r="47" spans="2:8" ht="30" customHeight="1" x14ac:dyDescent="0.3">
      <c r="B47" s="100" t="s">
        <v>575</v>
      </c>
      <c r="C47" s="76" t="s">
        <v>635</v>
      </c>
      <c r="D47" s="77" t="s">
        <v>655</v>
      </c>
      <c r="E47" s="98" t="s">
        <v>662</v>
      </c>
      <c r="F47" s="78">
        <v>35270</v>
      </c>
      <c r="G47" s="79" t="s">
        <v>525</v>
      </c>
      <c r="H47" s="83"/>
    </row>
    <row r="48" spans="2:8" ht="30" customHeight="1" x14ac:dyDescent="0.3">
      <c r="B48" s="101" t="s">
        <v>576</v>
      </c>
      <c r="C48" s="80" t="s">
        <v>636</v>
      </c>
      <c r="D48" s="81" t="s">
        <v>655</v>
      </c>
      <c r="E48" s="99" t="s">
        <v>662</v>
      </c>
      <c r="F48" s="82">
        <v>35270</v>
      </c>
      <c r="G48" s="83" t="s">
        <v>525</v>
      </c>
      <c r="H48" s="83"/>
    </row>
    <row r="49" spans="2:8" ht="30" customHeight="1" x14ac:dyDescent="0.3">
      <c r="B49" s="100" t="s">
        <v>577</v>
      </c>
      <c r="C49" s="76" t="s">
        <v>637</v>
      </c>
      <c r="D49" s="77" t="s">
        <v>655</v>
      </c>
      <c r="E49" s="98" t="s">
        <v>662</v>
      </c>
      <c r="F49" s="78">
        <v>35270</v>
      </c>
      <c r="G49" s="79" t="s">
        <v>525</v>
      </c>
      <c r="H49" s="83"/>
    </row>
    <row r="50" spans="2:8" ht="30" customHeight="1" x14ac:dyDescent="0.3">
      <c r="B50" s="101" t="s">
        <v>578</v>
      </c>
      <c r="C50" s="80" t="s">
        <v>638</v>
      </c>
      <c r="D50" s="81" t="s">
        <v>655</v>
      </c>
      <c r="E50" s="99" t="s">
        <v>662</v>
      </c>
      <c r="F50" s="82">
        <v>35235</v>
      </c>
      <c r="G50" s="83" t="s">
        <v>525</v>
      </c>
      <c r="H50" s="83"/>
    </row>
    <row r="51" spans="2:8" ht="30" customHeight="1" x14ac:dyDescent="0.3">
      <c r="B51" s="100" t="s">
        <v>579</v>
      </c>
      <c r="C51" s="76" t="s">
        <v>639</v>
      </c>
      <c r="D51" s="77" t="s">
        <v>655</v>
      </c>
      <c r="E51" s="98" t="s">
        <v>662</v>
      </c>
      <c r="F51" s="78">
        <v>35235</v>
      </c>
      <c r="G51" s="79" t="s">
        <v>525</v>
      </c>
      <c r="H51" s="83"/>
    </row>
    <row r="52" spans="2:8" ht="30" customHeight="1" x14ac:dyDescent="0.3">
      <c r="B52" s="101" t="s">
        <v>580</v>
      </c>
      <c r="C52" s="80" t="s">
        <v>640</v>
      </c>
      <c r="D52" s="81" t="s">
        <v>655</v>
      </c>
      <c r="E52" s="99" t="s">
        <v>663</v>
      </c>
      <c r="F52" s="82">
        <v>37517</v>
      </c>
      <c r="G52" s="83" t="s">
        <v>728</v>
      </c>
      <c r="H52" s="83"/>
    </row>
    <row r="53" spans="2:8" ht="30" customHeight="1" x14ac:dyDescent="0.3">
      <c r="B53" s="100" t="s">
        <v>581</v>
      </c>
      <c r="C53" s="76" t="s">
        <v>641</v>
      </c>
      <c r="D53" s="77" t="s">
        <v>656</v>
      </c>
      <c r="E53" s="98" t="s">
        <v>663</v>
      </c>
      <c r="F53" s="78">
        <v>33212</v>
      </c>
      <c r="G53" s="79" t="s">
        <v>525</v>
      </c>
      <c r="H53" s="83"/>
    </row>
    <row r="54" spans="2:8" ht="30" customHeight="1" x14ac:dyDescent="0.3">
      <c r="B54" s="101" t="s">
        <v>582</v>
      </c>
      <c r="C54" s="80" t="s">
        <v>642</v>
      </c>
      <c r="D54" s="81" t="s">
        <v>657</v>
      </c>
      <c r="E54" s="99" t="s">
        <v>663</v>
      </c>
      <c r="F54" s="82">
        <v>38982</v>
      </c>
      <c r="G54" s="83" t="s">
        <v>525</v>
      </c>
      <c r="H54" s="83"/>
    </row>
    <row r="55" spans="2:8" ht="20.100000000000001" customHeight="1" x14ac:dyDescent="0.3">
      <c r="B55" s="100" t="s">
        <v>583</v>
      </c>
      <c r="C55" s="76" t="s">
        <v>643</v>
      </c>
      <c r="D55" s="77" t="s">
        <v>655</v>
      </c>
      <c r="E55" s="98" t="s">
        <v>664</v>
      </c>
      <c r="F55" s="78">
        <v>40737</v>
      </c>
      <c r="G55" s="79" t="s">
        <v>729</v>
      </c>
      <c r="H55" s="83"/>
    </row>
    <row r="56" spans="2:8" ht="20.100000000000001" customHeight="1" x14ac:dyDescent="0.3">
      <c r="B56" s="101" t="s">
        <v>584</v>
      </c>
      <c r="C56" s="80" t="s">
        <v>644</v>
      </c>
      <c r="D56" s="81" t="s">
        <v>655</v>
      </c>
      <c r="E56" s="99" t="s">
        <v>664</v>
      </c>
      <c r="F56" s="82">
        <v>38070</v>
      </c>
      <c r="G56" s="83" t="s">
        <v>525</v>
      </c>
      <c r="H56" s="83"/>
    </row>
    <row r="57" spans="2:8" ht="20.100000000000001" customHeight="1" x14ac:dyDescent="0.3">
      <c r="B57" s="100" t="s">
        <v>585</v>
      </c>
      <c r="C57" s="76" t="s">
        <v>645</v>
      </c>
      <c r="D57" s="77" t="s">
        <v>655</v>
      </c>
      <c r="E57" s="98" t="s">
        <v>664</v>
      </c>
      <c r="F57" s="78">
        <v>35760</v>
      </c>
      <c r="G57" s="79" t="s">
        <v>525</v>
      </c>
      <c r="H57" s="83"/>
    </row>
    <row r="58" spans="2:8" ht="20.100000000000001" customHeight="1" x14ac:dyDescent="0.3">
      <c r="B58" s="101" t="s">
        <v>586</v>
      </c>
      <c r="C58" s="80" t="s">
        <v>646</v>
      </c>
      <c r="D58" s="81" t="s">
        <v>655</v>
      </c>
      <c r="E58" s="99" t="s">
        <v>664</v>
      </c>
      <c r="F58" s="82">
        <v>35760</v>
      </c>
      <c r="G58" s="83" t="s">
        <v>525</v>
      </c>
      <c r="H58" s="83"/>
    </row>
    <row r="59" spans="2:8" ht="20.100000000000001" customHeight="1" x14ac:dyDescent="0.3">
      <c r="B59" s="100" t="s">
        <v>587</v>
      </c>
      <c r="C59" s="76" t="s">
        <v>647</v>
      </c>
      <c r="D59" s="77" t="s">
        <v>655</v>
      </c>
      <c r="E59" s="98" t="s">
        <v>664</v>
      </c>
      <c r="F59" s="78">
        <v>35760</v>
      </c>
      <c r="G59" s="79" t="s">
        <v>525</v>
      </c>
      <c r="H59" s="83"/>
    </row>
    <row r="60" spans="2:8" ht="20.100000000000001" customHeight="1" x14ac:dyDescent="0.3">
      <c r="B60" s="101" t="s">
        <v>588</v>
      </c>
      <c r="C60" s="80" t="s">
        <v>648</v>
      </c>
      <c r="D60" s="81" t="s">
        <v>655</v>
      </c>
      <c r="E60" s="99" t="s">
        <v>664</v>
      </c>
      <c r="F60" s="82">
        <v>35816</v>
      </c>
      <c r="G60" s="83" t="s">
        <v>525</v>
      </c>
      <c r="H60" s="83"/>
    </row>
    <row r="61" spans="2:8" ht="20.100000000000001" customHeight="1" x14ac:dyDescent="0.3">
      <c r="B61" s="100" t="s">
        <v>589</v>
      </c>
      <c r="C61" s="76" t="s">
        <v>649</v>
      </c>
      <c r="D61" s="77" t="s">
        <v>655</v>
      </c>
      <c r="E61" s="98" t="s">
        <v>664</v>
      </c>
      <c r="F61" s="78">
        <v>35816</v>
      </c>
      <c r="G61" s="79" t="s">
        <v>525</v>
      </c>
      <c r="H61" s="83"/>
    </row>
    <row r="62" spans="2:8" ht="30" customHeight="1" x14ac:dyDescent="0.3">
      <c r="B62" s="101" t="s">
        <v>590</v>
      </c>
      <c r="C62" s="80" t="s">
        <v>650</v>
      </c>
      <c r="D62" s="81" t="s">
        <v>655</v>
      </c>
      <c r="E62" s="99" t="s">
        <v>664</v>
      </c>
      <c r="F62" s="82">
        <v>40289</v>
      </c>
      <c r="G62" s="83" t="s">
        <v>525</v>
      </c>
      <c r="H62" s="83"/>
    </row>
    <row r="63" spans="2:8" ht="30" customHeight="1" x14ac:dyDescent="0.3">
      <c r="B63" s="100" t="s">
        <v>591</v>
      </c>
      <c r="C63" s="76" t="s">
        <v>651</v>
      </c>
      <c r="D63" s="77" t="s">
        <v>658</v>
      </c>
      <c r="E63" s="98" t="s">
        <v>665</v>
      </c>
      <c r="F63" s="78">
        <v>35144</v>
      </c>
      <c r="G63" s="79" t="s">
        <v>525</v>
      </c>
      <c r="H63" s="83"/>
    </row>
    <row r="64" spans="2:8" ht="30" customHeight="1" x14ac:dyDescent="0.3">
      <c r="B64" s="101" t="s">
        <v>592</v>
      </c>
      <c r="C64" s="80" t="s">
        <v>652</v>
      </c>
      <c r="D64" s="81" t="s">
        <v>655</v>
      </c>
      <c r="E64" s="99" t="s">
        <v>665</v>
      </c>
      <c r="F64" s="82">
        <v>24061</v>
      </c>
      <c r="G64" s="83" t="s">
        <v>525</v>
      </c>
      <c r="H64" s="83"/>
    </row>
    <row r="65" spans="2:8" ht="30" customHeight="1" x14ac:dyDescent="0.3">
      <c r="B65" s="100" t="s">
        <v>593</v>
      </c>
      <c r="C65" s="76" t="s">
        <v>653</v>
      </c>
      <c r="D65" s="77" t="s">
        <v>655</v>
      </c>
      <c r="E65" s="98" t="s">
        <v>665</v>
      </c>
      <c r="F65" s="78">
        <v>37160</v>
      </c>
      <c r="G65" s="79" t="s">
        <v>525</v>
      </c>
      <c r="H65" s="83"/>
    </row>
    <row r="66" spans="2:8" ht="30" customHeight="1" x14ac:dyDescent="0.3">
      <c r="B66" s="101" t="s">
        <v>594</v>
      </c>
      <c r="C66" s="80" t="s">
        <v>654</v>
      </c>
      <c r="D66" s="81" t="s">
        <v>657</v>
      </c>
      <c r="E66" s="99" t="s">
        <v>665</v>
      </c>
      <c r="F66" s="82">
        <v>37678</v>
      </c>
      <c r="G66" s="83" t="s">
        <v>525</v>
      </c>
      <c r="H66" s="79"/>
    </row>
    <row r="67" spans="2:8" ht="19.95" customHeight="1" x14ac:dyDescent="0.3">
      <c r="B67" s="102" t="s">
        <v>873</v>
      </c>
      <c r="C67" s="103"/>
      <c r="D67" s="104"/>
      <c r="E67" s="104"/>
      <c r="F67" s="105"/>
      <c r="G67" s="103"/>
      <c r="H67" s="83"/>
    </row>
    <row r="68" spans="2:8" ht="34.950000000000003" customHeight="1" x14ac:dyDescent="0.3">
      <c r="B68" s="100" t="s">
        <v>666</v>
      </c>
      <c r="C68" s="76" t="s">
        <v>667</v>
      </c>
      <c r="D68" s="77" t="s">
        <v>655</v>
      </c>
      <c r="E68" s="98" t="s">
        <v>708</v>
      </c>
      <c r="F68" s="78">
        <v>39596</v>
      </c>
      <c r="G68" s="79" t="s">
        <v>713</v>
      </c>
      <c r="H68" s="79"/>
    </row>
    <row r="69" spans="2:8" ht="34.950000000000003" customHeight="1" x14ac:dyDescent="0.3">
      <c r="B69" s="101" t="s">
        <v>668</v>
      </c>
      <c r="C69" s="80" t="s">
        <v>669</v>
      </c>
      <c r="D69" s="81" t="s">
        <v>655</v>
      </c>
      <c r="E69" s="99" t="s">
        <v>708</v>
      </c>
      <c r="F69" s="82">
        <v>33121</v>
      </c>
      <c r="G69" s="83" t="s">
        <v>714</v>
      </c>
      <c r="H69" s="83"/>
    </row>
    <row r="70" spans="2:8" ht="34.950000000000003" customHeight="1" x14ac:dyDescent="0.3">
      <c r="B70" s="100" t="s">
        <v>670</v>
      </c>
      <c r="C70" s="76" t="s">
        <v>671</v>
      </c>
      <c r="D70" s="77" t="s">
        <v>655</v>
      </c>
      <c r="E70" s="98" t="s">
        <v>708</v>
      </c>
      <c r="F70" s="78">
        <v>27850</v>
      </c>
      <c r="G70" s="79" t="s">
        <v>715</v>
      </c>
      <c r="H70" s="79"/>
    </row>
    <row r="71" spans="2:8" ht="34.950000000000003" customHeight="1" x14ac:dyDescent="0.3">
      <c r="B71" s="101" t="s">
        <v>672</v>
      </c>
      <c r="C71" s="80" t="s">
        <v>673</v>
      </c>
      <c r="D71" s="81" t="s">
        <v>655</v>
      </c>
      <c r="E71" s="99" t="s">
        <v>708</v>
      </c>
      <c r="F71" s="82">
        <v>28095</v>
      </c>
      <c r="G71" s="83" t="s">
        <v>716</v>
      </c>
      <c r="H71" s="83"/>
    </row>
    <row r="72" spans="2:8" ht="19.95" customHeight="1" x14ac:dyDescent="0.3">
      <c r="B72" s="100" t="s">
        <v>674</v>
      </c>
      <c r="C72" s="76" t="s">
        <v>675</v>
      </c>
      <c r="D72" s="77" t="s">
        <v>655</v>
      </c>
      <c r="E72" s="98" t="s">
        <v>708</v>
      </c>
      <c r="F72" s="78">
        <v>36488</v>
      </c>
      <c r="G72" s="79" t="s">
        <v>717</v>
      </c>
      <c r="H72" s="79"/>
    </row>
    <row r="73" spans="2:8" ht="34.950000000000003" customHeight="1" x14ac:dyDescent="0.3">
      <c r="B73" s="101" t="s">
        <v>676</v>
      </c>
      <c r="C73" s="80" t="s">
        <v>677</v>
      </c>
      <c r="D73" s="81" t="s">
        <v>656</v>
      </c>
      <c r="E73" s="99" t="s">
        <v>709</v>
      </c>
      <c r="F73" s="82">
        <v>36733</v>
      </c>
      <c r="G73" s="83" t="s">
        <v>718</v>
      </c>
      <c r="H73" s="83"/>
    </row>
    <row r="74" spans="2:8" ht="34.950000000000003" customHeight="1" x14ac:dyDescent="0.3">
      <c r="B74" s="100" t="s">
        <v>678</v>
      </c>
      <c r="C74" s="76" t="s">
        <v>679</v>
      </c>
      <c r="D74" s="77" t="s">
        <v>656</v>
      </c>
      <c r="E74" s="98" t="s">
        <v>709</v>
      </c>
      <c r="F74" s="78">
        <v>36663</v>
      </c>
      <c r="G74" s="79" t="s">
        <v>719</v>
      </c>
      <c r="H74" s="79"/>
    </row>
    <row r="75" spans="2:8" ht="34.950000000000003" customHeight="1" x14ac:dyDescent="0.3">
      <c r="B75" s="101" t="s">
        <v>680</v>
      </c>
      <c r="C75" s="80" t="s">
        <v>681</v>
      </c>
      <c r="D75" s="81" t="s">
        <v>655</v>
      </c>
      <c r="E75" s="99" t="s">
        <v>710</v>
      </c>
      <c r="F75" s="82">
        <v>36698</v>
      </c>
      <c r="G75" s="83" t="s">
        <v>720</v>
      </c>
      <c r="H75" s="83"/>
    </row>
    <row r="76" spans="2:8" ht="34.950000000000003" customHeight="1" x14ac:dyDescent="0.3">
      <c r="B76" s="100" t="s">
        <v>682</v>
      </c>
      <c r="C76" s="76" t="s">
        <v>683</v>
      </c>
      <c r="D76" s="77" t="s">
        <v>655</v>
      </c>
      <c r="E76" s="98" t="s">
        <v>710</v>
      </c>
      <c r="F76" s="78">
        <v>37951</v>
      </c>
      <c r="G76" s="79" t="s">
        <v>721</v>
      </c>
      <c r="H76" s="79"/>
    </row>
    <row r="77" spans="2:8" ht="34.950000000000003" customHeight="1" x14ac:dyDescent="0.3">
      <c r="B77" s="101" t="s">
        <v>684</v>
      </c>
      <c r="C77" s="80" t="s">
        <v>685</v>
      </c>
      <c r="D77" s="81" t="s">
        <v>655</v>
      </c>
      <c r="E77" s="99" t="s">
        <v>710</v>
      </c>
      <c r="F77" s="82">
        <v>37859</v>
      </c>
      <c r="G77" s="83" t="s">
        <v>722</v>
      </c>
      <c r="H77" s="83"/>
    </row>
    <row r="78" spans="2:8" ht="34.950000000000003" customHeight="1" x14ac:dyDescent="0.3">
      <c r="B78" s="100" t="s">
        <v>686</v>
      </c>
      <c r="C78" s="76" t="s">
        <v>687</v>
      </c>
      <c r="D78" s="77" t="s">
        <v>656</v>
      </c>
      <c r="E78" s="98" t="s">
        <v>711</v>
      </c>
      <c r="F78" s="78">
        <v>36124</v>
      </c>
      <c r="G78" s="79" t="s">
        <v>723</v>
      </c>
      <c r="H78" s="79"/>
    </row>
    <row r="79" spans="2:8" ht="34.950000000000003" customHeight="1" x14ac:dyDescent="0.3">
      <c r="B79" s="101" t="s">
        <v>688</v>
      </c>
      <c r="C79" s="80" t="s">
        <v>689</v>
      </c>
      <c r="D79" s="81" t="s">
        <v>655</v>
      </c>
      <c r="E79" s="99" t="s">
        <v>711</v>
      </c>
      <c r="F79" s="82">
        <v>38708</v>
      </c>
      <c r="G79" s="83" t="s">
        <v>724</v>
      </c>
      <c r="H79" s="83"/>
    </row>
    <row r="80" spans="2:8" ht="34.950000000000003" customHeight="1" x14ac:dyDescent="0.3">
      <c r="B80" s="100" t="s">
        <v>690</v>
      </c>
      <c r="C80" s="76" t="s">
        <v>691</v>
      </c>
      <c r="D80" s="77" t="s">
        <v>655</v>
      </c>
      <c r="E80" s="98" t="s">
        <v>711</v>
      </c>
      <c r="F80" s="78">
        <v>35298</v>
      </c>
      <c r="G80" s="79" t="s">
        <v>725</v>
      </c>
      <c r="H80" s="79"/>
    </row>
    <row r="81" spans="2:8" ht="19.95" customHeight="1" x14ac:dyDescent="0.3">
      <c r="B81" s="101" t="s">
        <v>692</v>
      </c>
      <c r="C81" s="80" t="s">
        <v>693</v>
      </c>
      <c r="D81" s="81" t="s">
        <v>655</v>
      </c>
      <c r="E81" s="99" t="s">
        <v>712</v>
      </c>
      <c r="F81" s="82">
        <v>33527</v>
      </c>
      <c r="G81" s="83" t="s">
        <v>525</v>
      </c>
      <c r="H81" s="83"/>
    </row>
    <row r="82" spans="2:8" ht="34.950000000000003" customHeight="1" x14ac:dyDescent="0.3">
      <c r="B82" s="100" t="s">
        <v>694</v>
      </c>
      <c r="C82" s="76" t="s">
        <v>695</v>
      </c>
      <c r="D82" s="77" t="s">
        <v>656</v>
      </c>
      <c r="E82" s="98" t="s">
        <v>712</v>
      </c>
      <c r="F82" s="78">
        <v>36768</v>
      </c>
      <c r="G82" s="79" t="s">
        <v>525</v>
      </c>
      <c r="H82" s="79"/>
    </row>
    <row r="83" spans="2:8" ht="34.950000000000003" customHeight="1" x14ac:dyDescent="0.3">
      <c r="B83" s="101" t="s">
        <v>696</v>
      </c>
      <c r="C83" s="80" t="s">
        <v>697</v>
      </c>
      <c r="D83" s="81" t="s">
        <v>655</v>
      </c>
      <c r="E83" s="99" t="s">
        <v>712</v>
      </c>
      <c r="F83" s="82">
        <v>33562</v>
      </c>
      <c r="G83" s="83" t="s">
        <v>525</v>
      </c>
      <c r="H83" s="83"/>
    </row>
    <row r="84" spans="2:8" ht="34.950000000000003" customHeight="1" x14ac:dyDescent="0.3">
      <c r="B84" s="100" t="s">
        <v>698</v>
      </c>
      <c r="C84" s="76" t="s">
        <v>699</v>
      </c>
      <c r="D84" s="77" t="s">
        <v>655</v>
      </c>
      <c r="E84" s="98" t="s">
        <v>712</v>
      </c>
      <c r="F84" s="78">
        <v>33835</v>
      </c>
      <c r="G84" s="79" t="s">
        <v>525</v>
      </c>
      <c r="H84" s="79"/>
    </row>
    <row r="85" spans="2:8" ht="19.95" customHeight="1" x14ac:dyDescent="0.3">
      <c r="B85" s="101" t="s">
        <v>700</v>
      </c>
      <c r="C85" s="80" t="s">
        <v>701</v>
      </c>
      <c r="D85" s="81" t="s">
        <v>655</v>
      </c>
      <c r="E85" s="99" t="s">
        <v>712</v>
      </c>
      <c r="F85" s="82">
        <v>33667</v>
      </c>
      <c r="G85" s="83" t="s">
        <v>525</v>
      </c>
      <c r="H85" s="83"/>
    </row>
    <row r="86" spans="2:8" ht="19.95" customHeight="1" x14ac:dyDescent="0.3">
      <c r="B86" s="100" t="s">
        <v>702</v>
      </c>
      <c r="C86" s="76" t="s">
        <v>703</v>
      </c>
      <c r="D86" s="77" t="s">
        <v>655</v>
      </c>
      <c r="E86" s="98" t="s">
        <v>712</v>
      </c>
      <c r="F86" s="78">
        <v>35634</v>
      </c>
      <c r="G86" s="79" t="s">
        <v>525</v>
      </c>
      <c r="H86" s="79"/>
    </row>
    <row r="87" spans="2:8" ht="34.950000000000003" customHeight="1" x14ac:dyDescent="0.3">
      <c r="B87" s="101" t="s">
        <v>704</v>
      </c>
      <c r="C87" s="80" t="s">
        <v>705</v>
      </c>
      <c r="D87" s="81" t="s">
        <v>655</v>
      </c>
      <c r="E87" s="99" t="s">
        <v>712</v>
      </c>
      <c r="F87" s="82">
        <v>32463</v>
      </c>
      <c r="G87" s="83" t="s">
        <v>525</v>
      </c>
      <c r="H87" s="83"/>
    </row>
    <row r="88" spans="2:8" ht="19.95" customHeight="1" x14ac:dyDescent="0.3">
      <c r="B88" s="100" t="s">
        <v>706</v>
      </c>
      <c r="C88" s="76" t="s">
        <v>707</v>
      </c>
      <c r="D88" s="77" t="s">
        <v>657</v>
      </c>
      <c r="E88" s="98" t="s">
        <v>712</v>
      </c>
      <c r="F88" s="78">
        <v>30622</v>
      </c>
      <c r="G88" s="79" t="s">
        <v>525</v>
      </c>
      <c r="H88" s="79"/>
    </row>
    <row r="89" spans="2:8" ht="19.95" customHeight="1" x14ac:dyDescent="0.3">
      <c r="B89" s="102" t="s">
        <v>875</v>
      </c>
      <c r="C89" s="103"/>
      <c r="D89" s="104"/>
      <c r="E89" s="104"/>
      <c r="F89" s="105"/>
      <c r="G89" s="103"/>
      <c r="H89" s="103"/>
    </row>
    <row r="90" spans="2:8" ht="30" customHeight="1" x14ac:dyDescent="0.3">
      <c r="B90" s="100" t="s">
        <v>777</v>
      </c>
      <c r="C90" s="76" t="s">
        <v>733</v>
      </c>
      <c r="D90" s="77" t="s">
        <v>655</v>
      </c>
      <c r="E90" s="98" t="s">
        <v>734</v>
      </c>
      <c r="F90" s="78">
        <v>37376</v>
      </c>
      <c r="G90" s="79" t="s">
        <v>525</v>
      </c>
      <c r="H90" s="79"/>
    </row>
    <row r="91" spans="2:8" ht="19.95" customHeight="1" x14ac:dyDescent="0.3">
      <c r="B91" s="101" t="s">
        <v>778</v>
      </c>
      <c r="C91" s="80" t="s">
        <v>735</v>
      </c>
      <c r="D91" s="81" t="s">
        <v>655</v>
      </c>
      <c r="E91" s="99" t="s">
        <v>734</v>
      </c>
      <c r="F91" s="82">
        <v>37951</v>
      </c>
      <c r="G91" s="83" t="s">
        <v>525</v>
      </c>
      <c r="H91" s="79"/>
    </row>
    <row r="92" spans="2:8" ht="19.95" customHeight="1" x14ac:dyDescent="0.3">
      <c r="B92" s="100" t="s">
        <v>779</v>
      </c>
      <c r="C92" s="76" t="s">
        <v>736</v>
      </c>
      <c r="D92" s="77" t="s">
        <v>655</v>
      </c>
      <c r="E92" s="98" t="s">
        <v>737</v>
      </c>
      <c r="F92" s="78">
        <v>36299</v>
      </c>
      <c r="G92" s="79" t="s">
        <v>525</v>
      </c>
      <c r="H92" s="79"/>
    </row>
    <row r="93" spans="2:8" ht="45" customHeight="1" x14ac:dyDescent="0.3">
      <c r="B93" s="101" t="s">
        <v>780</v>
      </c>
      <c r="C93" s="80" t="s">
        <v>738</v>
      </c>
      <c r="D93" s="81" t="s">
        <v>655</v>
      </c>
      <c r="E93" s="99" t="s">
        <v>737</v>
      </c>
      <c r="F93" s="82">
        <v>33527</v>
      </c>
      <c r="G93" s="83" t="s">
        <v>525</v>
      </c>
      <c r="H93" s="79"/>
    </row>
    <row r="94" spans="2:8" ht="30" customHeight="1" x14ac:dyDescent="0.3">
      <c r="B94" s="100" t="s">
        <v>781</v>
      </c>
      <c r="C94" s="76" t="s">
        <v>739</v>
      </c>
      <c r="D94" s="77" t="s">
        <v>655</v>
      </c>
      <c r="E94" s="98" t="s">
        <v>737</v>
      </c>
      <c r="F94" s="78">
        <v>33527</v>
      </c>
      <c r="G94" s="79" t="s">
        <v>525</v>
      </c>
      <c r="H94" s="79"/>
    </row>
    <row r="95" spans="2:8" ht="30" customHeight="1" x14ac:dyDescent="0.3">
      <c r="B95" s="101" t="s">
        <v>782</v>
      </c>
      <c r="C95" s="80" t="s">
        <v>740</v>
      </c>
      <c r="D95" s="81" t="s">
        <v>655</v>
      </c>
      <c r="E95" s="99" t="s">
        <v>737</v>
      </c>
      <c r="F95" s="82">
        <v>33527</v>
      </c>
      <c r="G95" s="83" t="s">
        <v>525</v>
      </c>
      <c r="H95" s="79"/>
    </row>
    <row r="96" spans="2:8" ht="30" customHeight="1" x14ac:dyDescent="0.3">
      <c r="B96" s="100" t="s">
        <v>783</v>
      </c>
      <c r="C96" s="76" t="s">
        <v>741</v>
      </c>
      <c r="D96" s="77" t="s">
        <v>656</v>
      </c>
      <c r="E96" s="98" t="s">
        <v>737</v>
      </c>
      <c r="F96" s="78">
        <v>34906</v>
      </c>
      <c r="G96" s="79" t="s">
        <v>525</v>
      </c>
      <c r="H96" s="79"/>
    </row>
    <row r="97" spans="2:8" ht="30" customHeight="1" x14ac:dyDescent="0.3">
      <c r="B97" s="101" t="s">
        <v>784</v>
      </c>
      <c r="C97" s="80" t="s">
        <v>742</v>
      </c>
      <c r="D97" s="81" t="s">
        <v>655</v>
      </c>
      <c r="E97" s="99" t="s">
        <v>737</v>
      </c>
      <c r="F97" s="82">
        <v>33835</v>
      </c>
      <c r="G97" s="83" t="s">
        <v>525</v>
      </c>
      <c r="H97" s="79"/>
    </row>
    <row r="98" spans="2:8" ht="30" customHeight="1" x14ac:dyDescent="0.3">
      <c r="B98" s="100" t="s">
        <v>785</v>
      </c>
      <c r="C98" s="76" t="s">
        <v>743</v>
      </c>
      <c r="D98" s="77" t="s">
        <v>655</v>
      </c>
      <c r="E98" s="98" t="s">
        <v>737</v>
      </c>
      <c r="F98" s="78">
        <v>33394</v>
      </c>
      <c r="G98" s="79" t="s">
        <v>525</v>
      </c>
      <c r="H98" s="79"/>
    </row>
    <row r="99" spans="2:8" ht="30" customHeight="1" x14ac:dyDescent="0.3">
      <c r="B99" s="101" t="s">
        <v>786</v>
      </c>
      <c r="C99" s="80" t="s">
        <v>744</v>
      </c>
      <c r="D99" s="81" t="s">
        <v>655</v>
      </c>
      <c r="E99" s="99" t="s">
        <v>737</v>
      </c>
      <c r="F99" s="82">
        <v>33436</v>
      </c>
      <c r="G99" s="83" t="s">
        <v>525</v>
      </c>
      <c r="H99" s="79"/>
    </row>
    <row r="100" spans="2:8" ht="30" customHeight="1" x14ac:dyDescent="0.3">
      <c r="B100" s="100" t="s">
        <v>787</v>
      </c>
      <c r="C100" s="76" t="s">
        <v>745</v>
      </c>
      <c r="D100" s="77" t="s">
        <v>655</v>
      </c>
      <c r="E100" s="98" t="s">
        <v>737</v>
      </c>
      <c r="F100" s="78">
        <v>33471</v>
      </c>
      <c r="G100" s="79" t="s">
        <v>525</v>
      </c>
      <c r="H100" s="79"/>
    </row>
    <row r="101" spans="2:8" ht="45" customHeight="1" x14ac:dyDescent="0.3">
      <c r="B101" s="101" t="s">
        <v>788</v>
      </c>
      <c r="C101" s="80" t="s">
        <v>746</v>
      </c>
      <c r="D101" s="81" t="s">
        <v>655</v>
      </c>
      <c r="E101" s="99" t="s">
        <v>737</v>
      </c>
      <c r="F101" s="82">
        <v>33471</v>
      </c>
      <c r="G101" s="83" t="s">
        <v>525</v>
      </c>
      <c r="H101" s="79"/>
    </row>
    <row r="102" spans="2:8" ht="30" customHeight="1" x14ac:dyDescent="0.3">
      <c r="B102" s="100" t="s">
        <v>789</v>
      </c>
      <c r="C102" s="76" t="s">
        <v>747</v>
      </c>
      <c r="D102" s="77" t="s">
        <v>655</v>
      </c>
      <c r="E102" s="98" t="s">
        <v>737</v>
      </c>
      <c r="F102" s="78">
        <v>29831</v>
      </c>
      <c r="G102" s="79" t="s">
        <v>525</v>
      </c>
      <c r="H102" s="79"/>
    </row>
    <row r="103" spans="2:8" ht="30" customHeight="1" x14ac:dyDescent="0.3">
      <c r="B103" s="101" t="s">
        <v>790</v>
      </c>
      <c r="C103" s="80" t="s">
        <v>748</v>
      </c>
      <c r="D103" s="81" t="s">
        <v>656</v>
      </c>
      <c r="E103" s="99" t="s">
        <v>737</v>
      </c>
      <c r="F103" s="82">
        <v>30622</v>
      </c>
      <c r="G103" s="83" t="s">
        <v>525</v>
      </c>
      <c r="H103" s="79"/>
    </row>
    <row r="104" spans="2:8" ht="19.95" customHeight="1" x14ac:dyDescent="0.3">
      <c r="B104" s="100" t="s">
        <v>791</v>
      </c>
      <c r="C104" s="76" t="s">
        <v>749</v>
      </c>
      <c r="D104" s="77" t="s">
        <v>817</v>
      </c>
      <c r="E104" s="98" t="s">
        <v>737</v>
      </c>
      <c r="F104" s="78">
        <v>39073</v>
      </c>
      <c r="G104" s="79" t="s">
        <v>525</v>
      </c>
      <c r="H104" s="79"/>
    </row>
    <row r="105" spans="2:8" ht="19.95" customHeight="1" x14ac:dyDescent="0.3">
      <c r="B105" s="101" t="s">
        <v>792</v>
      </c>
      <c r="C105" s="80" t="s">
        <v>750</v>
      </c>
      <c r="D105" s="81" t="s">
        <v>656</v>
      </c>
      <c r="E105" s="99" t="s">
        <v>737</v>
      </c>
      <c r="F105" s="82">
        <v>37195</v>
      </c>
      <c r="G105" s="83" t="s">
        <v>525</v>
      </c>
      <c r="H105" s="79"/>
    </row>
    <row r="106" spans="2:8" ht="19.95" customHeight="1" x14ac:dyDescent="0.3">
      <c r="B106" s="100" t="s">
        <v>793</v>
      </c>
      <c r="C106" s="76" t="s">
        <v>751</v>
      </c>
      <c r="D106" s="77" t="s">
        <v>656</v>
      </c>
      <c r="E106" s="98" t="s">
        <v>737</v>
      </c>
      <c r="F106" s="78">
        <v>30187</v>
      </c>
      <c r="G106" s="79" t="s">
        <v>525</v>
      </c>
      <c r="H106" s="79"/>
    </row>
    <row r="107" spans="2:8" ht="30" customHeight="1" x14ac:dyDescent="0.3">
      <c r="B107" s="101" t="s">
        <v>794</v>
      </c>
      <c r="C107" s="80" t="s">
        <v>752</v>
      </c>
      <c r="D107" s="81" t="s">
        <v>656</v>
      </c>
      <c r="E107" s="99" t="s">
        <v>737</v>
      </c>
      <c r="F107" s="82">
        <v>34017</v>
      </c>
      <c r="G107" s="83" t="s">
        <v>525</v>
      </c>
      <c r="H107" s="79"/>
    </row>
    <row r="108" spans="2:8" ht="30" customHeight="1" x14ac:dyDescent="0.3">
      <c r="B108" s="100" t="s">
        <v>795</v>
      </c>
      <c r="C108" s="76" t="s">
        <v>753</v>
      </c>
      <c r="D108" s="77" t="s">
        <v>656</v>
      </c>
      <c r="E108" s="98" t="s">
        <v>737</v>
      </c>
      <c r="F108" s="78">
        <v>33436</v>
      </c>
      <c r="G108" s="79" t="s">
        <v>525</v>
      </c>
      <c r="H108" s="79"/>
    </row>
    <row r="109" spans="2:8" ht="19.95" customHeight="1" x14ac:dyDescent="0.3">
      <c r="B109" s="101" t="s">
        <v>796</v>
      </c>
      <c r="C109" s="80" t="s">
        <v>754</v>
      </c>
      <c r="D109" s="81" t="s">
        <v>657</v>
      </c>
      <c r="E109" s="99" t="s">
        <v>737</v>
      </c>
      <c r="F109" s="82">
        <v>37307</v>
      </c>
      <c r="G109" s="83" t="s">
        <v>525</v>
      </c>
      <c r="H109" s="79"/>
    </row>
    <row r="110" spans="2:8" ht="19.95" customHeight="1" x14ac:dyDescent="0.3">
      <c r="B110" s="100" t="s">
        <v>797</v>
      </c>
      <c r="C110" s="76" t="s">
        <v>755</v>
      </c>
      <c r="D110" s="77" t="s">
        <v>656</v>
      </c>
      <c r="E110" s="98" t="s">
        <v>737</v>
      </c>
      <c r="F110" s="78">
        <v>32295</v>
      </c>
      <c r="G110" s="79" t="s">
        <v>525</v>
      </c>
      <c r="H110" s="79"/>
    </row>
    <row r="111" spans="2:8" ht="30" customHeight="1" x14ac:dyDescent="0.3">
      <c r="B111" s="101" t="s">
        <v>798</v>
      </c>
      <c r="C111" s="80" t="s">
        <v>756</v>
      </c>
      <c r="D111" s="81" t="s">
        <v>655</v>
      </c>
      <c r="E111" s="99" t="s">
        <v>737</v>
      </c>
      <c r="F111" s="82">
        <v>31630</v>
      </c>
      <c r="G111" s="83" t="s">
        <v>525</v>
      </c>
      <c r="H111" s="79"/>
    </row>
    <row r="112" spans="2:8" ht="19.95" customHeight="1" x14ac:dyDescent="0.3">
      <c r="B112" s="100" t="s">
        <v>799</v>
      </c>
      <c r="C112" s="76" t="s">
        <v>757</v>
      </c>
      <c r="D112" s="77" t="s">
        <v>655</v>
      </c>
      <c r="E112" s="98" t="s">
        <v>737</v>
      </c>
      <c r="F112" s="78">
        <v>30986</v>
      </c>
      <c r="G112" s="79" t="s">
        <v>525</v>
      </c>
      <c r="H112" s="79"/>
    </row>
    <row r="113" spans="2:8" ht="19.95" customHeight="1" x14ac:dyDescent="0.3">
      <c r="B113" s="101" t="s">
        <v>800</v>
      </c>
      <c r="C113" s="80" t="s">
        <v>758</v>
      </c>
      <c r="D113" s="81" t="s">
        <v>655</v>
      </c>
      <c r="E113" s="99" t="s">
        <v>737</v>
      </c>
      <c r="F113" s="82">
        <v>31126</v>
      </c>
      <c r="G113" s="83" t="s">
        <v>525</v>
      </c>
      <c r="H113" s="79"/>
    </row>
    <row r="114" spans="2:8" ht="19.95" customHeight="1" x14ac:dyDescent="0.3">
      <c r="B114" s="100" t="s">
        <v>801</v>
      </c>
      <c r="C114" s="76" t="s">
        <v>759</v>
      </c>
      <c r="D114" s="77" t="s">
        <v>817</v>
      </c>
      <c r="E114" s="98" t="s">
        <v>737</v>
      </c>
      <c r="F114" s="78">
        <v>34745</v>
      </c>
      <c r="G114" s="79" t="s">
        <v>525</v>
      </c>
      <c r="H114" s="79"/>
    </row>
    <row r="115" spans="2:8" ht="19.95" customHeight="1" x14ac:dyDescent="0.3">
      <c r="B115" s="101" t="s">
        <v>802</v>
      </c>
      <c r="C115" s="80" t="s">
        <v>760</v>
      </c>
      <c r="D115" s="81" t="s">
        <v>655</v>
      </c>
      <c r="E115" s="99" t="s">
        <v>737</v>
      </c>
      <c r="F115" s="82">
        <v>31372</v>
      </c>
      <c r="G115" s="83" t="s">
        <v>525</v>
      </c>
      <c r="H115" s="79"/>
    </row>
    <row r="116" spans="2:8" ht="19.95" customHeight="1" x14ac:dyDescent="0.3">
      <c r="B116" s="100" t="s">
        <v>803</v>
      </c>
      <c r="C116" s="76" t="s">
        <v>761</v>
      </c>
      <c r="D116" s="77" t="s">
        <v>656</v>
      </c>
      <c r="E116" s="98" t="s">
        <v>737</v>
      </c>
      <c r="F116" s="78">
        <v>30622</v>
      </c>
      <c r="G116" s="79" t="s">
        <v>525</v>
      </c>
      <c r="H116" s="79"/>
    </row>
    <row r="117" spans="2:8" ht="30" customHeight="1" x14ac:dyDescent="0.3">
      <c r="B117" s="101" t="s">
        <v>804</v>
      </c>
      <c r="C117" s="80" t="s">
        <v>762</v>
      </c>
      <c r="D117" s="81" t="s">
        <v>655</v>
      </c>
      <c r="E117" s="99" t="s">
        <v>737</v>
      </c>
      <c r="F117" s="82">
        <v>39428</v>
      </c>
      <c r="G117" s="83" t="s">
        <v>819</v>
      </c>
      <c r="H117" s="79"/>
    </row>
    <row r="118" spans="2:8" ht="19.95" customHeight="1" x14ac:dyDescent="0.3">
      <c r="B118" s="100" t="s">
        <v>805</v>
      </c>
      <c r="C118" s="76" t="s">
        <v>763</v>
      </c>
      <c r="D118" s="77" t="s">
        <v>818</v>
      </c>
      <c r="E118" s="98" t="s">
        <v>737</v>
      </c>
      <c r="F118" s="78">
        <v>37859</v>
      </c>
      <c r="G118" s="79" t="s">
        <v>525</v>
      </c>
      <c r="H118" s="79"/>
    </row>
    <row r="119" spans="2:8" ht="30" customHeight="1" x14ac:dyDescent="0.3">
      <c r="B119" s="101" t="s">
        <v>806</v>
      </c>
      <c r="C119" s="80" t="s">
        <v>764</v>
      </c>
      <c r="D119" s="81" t="s">
        <v>657</v>
      </c>
      <c r="E119" s="99" t="s">
        <v>737</v>
      </c>
      <c r="F119" s="82">
        <v>30622</v>
      </c>
      <c r="G119" s="83" t="s">
        <v>525</v>
      </c>
      <c r="H119" s="79"/>
    </row>
    <row r="120" spans="2:8" ht="30" customHeight="1" x14ac:dyDescent="0.3">
      <c r="B120" s="100" t="s">
        <v>807</v>
      </c>
      <c r="C120" s="76" t="s">
        <v>765</v>
      </c>
      <c r="D120" s="77" t="s">
        <v>656</v>
      </c>
      <c r="E120" s="98" t="s">
        <v>737</v>
      </c>
      <c r="F120" s="78">
        <v>33835</v>
      </c>
      <c r="G120" s="79" t="s">
        <v>525</v>
      </c>
      <c r="H120" s="79"/>
    </row>
    <row r="121" spans="2:8" ht="30" customHeight="1" x14ac:dyDescent="0.3">
      <c r="B121" s="101" t="s">
        <v>808</v>
      </c>
      <c r="C121" s="80" t="s">
        <v>766</v>
      </c>
      <c r="D121" s="81" t="s">
        <v>656</v>
      </c>
      <c r="E121" s="99" t="s">
        <v>767</v>
      </c>
      <c r="F121" s="82">
        <v>27081</v>
      </c>
      <c r="G121" s="83" t="s">
        <v>525</v>
      </c>
      <c r="H121" s="79"/>
    </row>
    <row r="122" spans="2:8" ht="30" customHeight="1" x14ac:dyDescent="0.3">
      <c r="B122" s="100" t="s">
        <v>809</v>
      </c>
      <c r="C122" s="76" t="s">
        <v>768</v>
      </c>
      <c r="D122" s="77" t="s">
        <v>655</v>
      </c>
      <c r="E122" s="98" t="s">
        <v>769</v>
      </c>
      <c r="F122" s="78">
        <v>36460</v>
      </c>
      <c r="G122" s="79" t="s">
        <v>820</v>
      </c>
      <c r="H122" s="79"/>
    </row>
    <row r="123" spans="2:8" ht="30" customHeight="1" x14ac:dyDescent="0.3">
      <c r="B123" s="101" t="s">
        <v>810</v>
      </c>
      <c r="C123" s="80" t="s">
        <v>770</v>
      </c>
      <c r="D123" s="81" t="s">
        <v>655</v>
      </c>
      <c r="E123" s="99" t="s">
        <v>769</v>
      </c>
      <c r="F123" s="82">
        <v>36299</v>
      </c>
      <c r="G123" s="83" t="s">
        <v>821</v>
      </c>
      <c r="H123" s="79"/>
    </row>
    <row r="124" spans="2:8" ht="30" customHeight="1" x14ac:dyDescent="0.3">
      <c r="B124" s="100" t="s">
        <v>811</v>
      </c>
      <c r="C124" s="76" t="s">
        <v>771</v>
      </c>
      <c r="D124" s="77" t="s">
        <v>655</v>
      </c>
      <c r="E124" s="98" t="s">
        <v>769</v>
      </c>
      <c r="F124" s="78">
        <v>37223</v>
      </c>
      <c r="G124" s="79" t="s">
        <v>822</v>
      </c>
      <c r="H124" s="79"/>
    </row>
    <row r="125" spans="2:8" ht="45" customHeight="1" x14ac:dyDescent="0.3">
      <c r="B125" s="101" t="s">
        <v>812</v>
      </c>
      <c r="C125" s="80" t="s">
        <v>772</v>
      </c>
      <c r="D125" s="81" t="s">
        <v>655</v>
      </c>
      <c r="E125" s="99" t="s">
        <v>769</v>
      </c>
      <c r="F125" s="82">
        <v>40737</v>
      </c>
      <c r="G125" s="83" t="s">
        <v>823</v>
      </c>
      <c r="H125" s="79"/>
    </row>
    <row r="126" spans="2:8" ht="30" customHeight="1" x14ac:dyDescent="0.3">
      <c r="B126" s="100" t="s">
        <v>813</v>
      </c>
      <c r="C126" s="76" t="s">
        <v>773</v>
      </c>
      <c r="D126" s="77" t="s">
        <v>655</v>
      </c>
      <c r="E126" s="98" t="s">
        <v>526</v>
      </c>
      <c r="F126" s="78">
        <v>26779</v>
      </c>
      <c r="G126" s="79" t="s">
        <v>525</v>
      </c>
      <c r="H126" s="79"/>
    </row>
    <row r="127" spans="2:8" ht="30" customHeight="1" x14ac:dyDescent="0.3">
      <c r="B127" s="101" t="s">
        <v>814</v>
      </c>
      <c r="C127" s="80" t="s">
        <v>774</v>
      </c>
      <c r="D127" s="81" t="s">
        <v>655</v>
      </c>
      <c r="E127" s="99" t="s">
        <v>526</v>
      </c>
      <c r="F127" s="82">
        <v>33835</v>
      </c>
      <c r="G127" s="83" t="s">
        <v>525</v>
      </c>
      <c r="H127" s="79"/>
    </row>
    <row r="128" spans="2:8" ht="30" customHeight="1" x14ac:dyDescent="0.3">
      <c r="B128" s="100" t="s">
        <v>815</v>
      </c>
      <c r="C128" s="76" t="s">
        <v>775</v>
      </c>
      <c r="D128" s="77" t="s">
        <v>655</v>
      </c>
      <c r="E128" s="98" t="s">
        <v>526</v>
      </c>
      <c r="F128" s="78">
        <v>33835</v>
      </c>
      <c r="G128" s="79" t="s">
        <v>525</v>
      </c>
      <c r="H128" s="79"/>
    </row>
    <row r="129" spans="2:8" ht="30" customHeight="1" x14ac:dyDescent="0.3">
      <c r="B129" s="101" t="s">
        <v>816</v>
      </c>
      <c r="C129" s="80" t="s">
        <v>776</v>
      </c>
      <c r="D129" s="81" t="s">
        <v>655</v>
      </c>
      <c r="E129" s="99" t="s">
        <v>526</v>
      </c>
      <c r="F129" s="82">
        <v>33835</v>
      </c>
      <c r="G129" s="83" t="s">
        <v>525</v>
      </c>
      <c r="H129" s="83"/>
    </row>
    <row r="130" spans="2:8" ht="19.95" customHeight="1" x14ac:dyDescent="0.3">
      <c r="B130" s="102" t="s">
        <v>876</v>
      </c>
      <c r="C130" s="103"/>
      <c r="D130" s="104"/>
      <c r="E130" s="104"/>
      <c r="F130" s="105"/>
      <c r="G130" s="103"/>
      <c r="H130" s="103"/>
    </row>
    <row r="131" spans="2:8" ht="30" customHeight="1" x14ac:dyDescent="0.3">
      <c r="B131" s="100" t="s">
        <v>824</v>
      </c>
      <c r="C131" s="76" t="s">
        <v>825</v>
      </c>
      <c r="D131" s="77" t="s">
        <v>655</v>
      </c>
      <c r="E131" s="98" t="s">
        <v>527</v>
      </c>
      <c r="F131" s="78">
        <v>35032</v>
      </c>
      <c r="G131" s="79" t="s">
        <v>828</v>
      </c>
      <c r="H131" s="83"/>
    </row>
    <row r="132" spans="2:8" ht="19.95" customHeight="1" x14ac:dyDescent="0.3">
      <c r="B132" s="101" t="s">
        <v>826</v>
      </c>
      <c r="C132" s="80" t="s">
        <v>827</v>
      </c>
      <c r="D132" s="81" t="s">
        <v>655</v>
      </c>
      <c r="E132" s="99" t="s">
        <v>528</v>
      </c>
      <c r="F132" s="82">
        <v>34906</v>
      </c>
      <c r="G132" s="83" t="s">
        <v>829</v>
      </c>
      <c r="H132" s="79"/>
    </row>
    <row r="133" spans="2:8" ht="19.95" customHeight="1" x14ac:dyDescent="0.3">
      <c r="B133" s="102" t="s">
        <v>877</v>
      </c>
      <c r="C133" s="103"/>
      <c r="D133" s="104"/>
      <c r="E133" s="104"/>
      <c r="F133" s="105"/>
      <c r="G133" s="103"/>
      <c r="H133" s="103"/>
    </row>
    <row r="134" spans="2:8" ht="30" customHeight="1" x14ac:dyDescent="0.3">
      <c r="B134" s="101" t="s">
        <v>830</v>
      </c>
      <c r="C134" s="80" t="s">
        <v>831</v>
      </c>
      <c r="D134" s="81" t="s">
        <v>656</v>
      </c>
      <c r="E134" s="99" t="s">
        <v>854</v>
      </c>
      <c r="F134" s="82">
        <v>31294</v>
      </c>
      <c r="G134" s="83" t="s">
        <v>525</v>
      </c>
      <c r="H134" s="83"/>
    </row>
    <row r="135" spans="2:8" ht="30" customHeight="1" x14ac:dyDescent="0.3">
      <c r="B135" s="100" t="s">
        <v>832</v>
      </c>
      <c r="C135" s="76" t="s">
        <v>833</v>
      </c>
      <c r="D135" s="77" t="s">
        <v>656</v>
      </c>
      <c r="E135" s="98" t="s">
        <v>854</v>
      </c>
      <c r="F135" s="78">
        <v>31659</v>
      </c>
      <c r="G135" s="79" t="s">
        <v>525</v>
      </c>
      <c r="H135" s="79"/>
    </row>
    <row r="136" spans="2:8" ht="30" customHeight="1" x14ac:dyDescent="0.3">
      <c r="B136" s="101" t="s">
        <v>834</v>
      </c>
      <c r="C136" s="80" t="s">
        <v>835</v>
      </c>
      <c r="D136" s="81" t="s">
        <v>655</v>
      </c>
      <c r="E136" s="99" t="s">
        <v>854</v>
      </c>
      <c r="F136" s="82">
        <v>30258</v>
      </c>
      <c r="G136" s="83" t="s">
        <v>525</v>
      </c>
      <c r="H136" s="83"/>
    </row>
    <row r="137" spans="2:8" ht="30" customHeight="1" x14ac:dyDescent="0.3">
      <c r="B137" s="100" t="s">
        <v>836</v>
      </c>
      <c r="C137" s="76" t="s">
        <v>837</v>
      </c>
      <c r="D137" s="77" t="s">
        <v>655</v>
      </c>
      <c r="E137" s="98" t="s">
        <v>854</v>
      </c>
      <c r="F137" s="78">
        <v>28319</v>
      </c>
      <c r="G137" s="79" t="s">
        <v>525</v>
      </c>
      <c r="H137" s="79"/>
    </row>
    <row r="138" spans="2:8" ht="30" customHeight="1" x14ac:dyDescent="0.3">
      <c r="B138" s="101" t="s">
        <v>838</v>
      </c>
      <c r="C138" s="80" t="s">
        <v>839</v>
      </c>
      <c r="D138" s="81" t="s">
        <v>655</v>
      </c>
      <c r="E138" s="99" t="s">
        <v>854</v>
      </c>
      <c r="F138" s="82">
        <v>29047</v>
      </c>
      <c r="G138" s="83" t="s">
        <v>525</v>
      </c>
      <c r="H138" s="83"/>
    </row>
    <row r="139" spans="2:8" ht="30" customHeight="1" x14ac:dyDescent="0.3">
      <c r="B139" s="100" t="s">
        <v>840</v>
      </c>
      <c r="C139" s="76" t="s">
        <v>841</v>
      </c>
      <c r="D139" s="77" t="s">
        <v>655</v>
      </c>
      <c r="E139" s="98" t="s">
        <v>854</v>
      </c>
      <c r="F139" s="78">
        <v>33562</v>
      </c>
      <c r="G139" s="79" t="s">
        <v>525</v>
      </c>
      <c r="H139" s="79"/>
    </row>
    <row r="140" spans="2:8" ht="30" customHeight="1" x14ac:dyDescent="0.3">
      <c r="B140" s="101" t="s">
        <v>842</v>
      </c>
      <c r="C140" s="80" t="s">
        <v>843</v>
      </c>
      <c r="D140" s="81" t="s">
        <v>655</v>
      </c>
      <c r="E140" s="99" t="s">
        <v>854</v>
      </c>
      <c r="F140" s="82">
        <v>33499</v>
      </c>
      <c r="G140" s="83" t="s">
        <v>525</v>
      </c>
      <c r="H140" s="83"/>
    </row>
    <row r="141" spans="2:8" ht="30" customHeight="1" x14ac:dyDescent="0.3">
      <c r="B141" s="100" t="s">
        <v>844</v>
      </c>
      <c r="C141" s="76" t="s">
        <v>845</v>
      </c>
      <c r="D141" s="77" t="s">
        <v>655</v>
      </c>
      <c r="E141" s="98" t="s">
        <v>854</v>
      </c>
      <c r="F141" s="78">
        <v>34906</v>
      </c>
      <c r="G141" s="79" t="s">
        <v>855</v>
      </c>
      <c r="H141" s="79"/>
    </row>
    <row r="142" spans="2:8" ht="45" customHeight="1" x14ac:dyDescent="0.3">
      <c r="B142" s="101" t="s">
        <v>846</v>
      </c>
      <c r="C142" s="80" t="s">
        <v>847</v>
      </c>
      <c r="D142" s="81" t="s">
        <v>655</v>
      </c>
      <c r="E142" s="99" t="s">
        <v>854</v>
      </c>
      <c r="F142" s="82">
        <v>35298</v>
      </c>
      <c r="G142" s="83" t="s">
        <v>856</v>
      </c>
      <c r="H142" s="83"/>
    </row>
    <row r="143" spans="2:8" ht="30" customHeight="1" x14ac:dyDescent="0.3">
      <c r="B143" s="100" t="s">
        <v>848</v>
      </c>
      <c r="C143" s="76" t="s">
        <v>849</v>
      </c>
      <c r="D143" s="77" t="s">
        <v>655</v>
      </c>
      <c r="E143" s="98" t="s">
        <v>854</v>
      </c>
      <c r="F143" s="78">
        <v>40345</v>
      </c>
      <c r="G143" s="79" t="s">
        <v>857</v>
      </c>
      <c r="H143" s="79"/>
    </row>
    <row r="144" spans="2:8" ht="30" customHeight="1" x14ac:dyDescent="0.3">
      <c r="B144" s="101" t="s">
        <v>850</v>
      </c>
      <c r="C144" s="80" t="s">
        <v>851</v>
      </c>
      <c r="D144" s="81" t="s">
        <v>655</v>
      </c>
      <c r="E144" s="99" t="s">
        <v>854</v>
      </c>
      <c r="F144" s="82">
        <v>39323</v>
      </c>
      <c r="G144" s="83" t="s">
        <v>858</v>
      </c>
      <c r="H144" s="83"/>
    </row>
    <row r="145" spans="2:8" ht="30" customHeight="1" x14ac:dyDescent="0.3">
      <c r="B145" s="100" t="s">
        <v>852</v>
      </c>
      <c r="C145" s="76" t="s">
        <v>853</v>
      </c>
      <c r="D145" s="77" t="s">
        <v>655</v>
      </c>
      <c r="E145" s="98" t="s">
        <v>854</v>
      </c>
      <c r="F145" s="78">
        <v>27360</v>
      </c>
      <c r="G145" s="79" t="s">
        <v>525</v>
      </c>
      <c r="H145" s="79"/>
    </row>
    <row r="146" spans="2:8" ht="19.95" customHeight="1" x14ac:dyDescent="0.3">
      <c r="B146" s="102" t="s">
        <v>524</v>
      </c>
      <c r="C146" s="103"/>
      <c r="D146" s="104"/>
      <c r="E146" s="104"/>
      <c r="F146" s="105"/>
      <c r="G146" s="103"/>
      <c r="H146" s="103"/>
    </row>
    <row r="147" spans="2:8" ht="30" customHeight="1" x14ac:dyDescent="0.3">
      <c r="B147" s="100" t="s">
        <v>859</v>
      </c>
      <c r="C147" s="76" t="s">
        <v>860</v>
      </c>
      <c r="D147" s="77" t="s">
        <v>655</v>
      </c>
      <c r="E147" s="98" t="s">
        <v>867</v>
      </c>
      <c r="F147" s="78">
        <v>40471</v>
      </c>
      <c r="G147" s="79" t="s">
        <v>868</v>
      </c>
      <c r="H147" s="83"/>
    </row>
    <row r="148" spans="2:8" ht="19.95" customHeight="1" x14ac:dyDescent="0.3">
      <c r="B148" s="101" t="s">
        <v>861</v>
      </c>
      <c r="C148" s="80" t="s">
        <v>862</v>
      </c>
      <c r="D148" s="81" t="s">
        <v>656</v>
      </c>
      <c r="E148" s="99" t="s">
        <v>867</v>
      </c>
      <c r="F148" s="82">
        <v>38588</v>
      </c>
      <c r="G148" s="83" t="s">
        <v>869</v>
      </c>
      <c r="H148" s="83"/>
    </row>
    <row r="149" spans="2:8" ht="19.95" customHeight="1" x14ac:dyDescent="0.3">
      <c r="B149" s="100" t="s">
        <v>863</v>
      </c>
      <c r="C149" s="76" t="s">
        <v>864</v>
      </c>
      <c r="D149" s="77" t="s">
        <v>656</v>
      </c>
      <c r="E149" s="98" t="s">
        <v>867</v>
      </c>
      <c r="F149" s="78">
        <v>39351</v>
      </c>
      <c r="G149" s="79" t="s">
        <v>870</v>
      </c>
      <c r="H149" s="83"/>
    </row>
    <row r="150" spans="2:8" ht="30" customHeight="1" x14ac:dyDescent="0.3">
      <c r="B150" s="101" t="s">
        <v>865</v>
      </c>
      <c r="C150" s="80" t="s">
        <v>866</v>
      </c>
      <c r="D150" s="81" t="s">
        <v>655</v>
      </c>
      <c r="E150" s="99" t="s">
        <v>867</v>
      </c>
      <c r="F150" s="82">
        <v>40086</v>
      </c>
      <c r="G150" s="83" t="s">
        <v>871</v>
      </c>
      <c r="H150" s="83"/>
    </row>
    <row r="151" spans="2:8" ht="19.95" customHeight="1" x14ac:dyDescent="0.3">
      <c r="B151" s="102" t="s">
        <v>872</v>
      </c>
      <c r="C151" s="103"/>
      <c r="D151" s="104"/>
      <c r="E151" s="104"/>
      <c r="F151" s="105"/>
      <c r="G151" s="103"/>
      <c r="H151" s="103"/>
    </row>
    <row r="152" spans="2:8" ht="30" customHeight="1" x14ac:dyDescent="0.3">
      <c r="B152" s="100" t="s">
        <v>878</v>
      </c>
      <c r="C152" s="76" t="s">
        <v>879</v>
      </c>
      <c r="D152" s="77" t="s">
        <v>655</v>
      </c>
      <c r="E152" s="98" t="s">
        <v>880</v>
      </c>
      <c r="F152" s="78">
        <v>41255</v>
      </c>
      <c r="G152" s="79" t="s">
        <v>881</v>
      </c>
      <c r="H152" s="79"/>
    </row>
    <row r="153" spans="2:8" ht="19.95" customHeight="1" x14ac:dyDescent="0.3">
      <c r="B153" s="102" t="s">
        <v>517</v>
      </c>
      <c r="C153" s="103"/>
      <c r="D153" s="104"/>
      <c r="E153" s="104"/>
      <c r="F153" s="105"/>
      <c r="G153" s="103"/>
      <c r="H153" s="83"/>
    </row>
    <row r="154" spans="2:8" ht="45" customHeight="1" x14ac:dyDescent="0.3">
      <c r="B154" s="100" t="s">
        <v>882</v>
      </c>
      <c r="C154" s="76" t="s">
        <v>883</v>
      </c>
      <c r="D154" s="77" t="s">
        <v>655</v>
      </c>
      <c r="E154" s="98" t="s">
        <v>890</v>
      </c>
      <c r="F154" s="78">
        <v>41143</v>
      </c>
      <c r="G154" s="79" t="s">
        <v>892</v>
      </c>
      <c r="H154" s="79"/>
    </row>
    <row r="155" spans="2:8" ht="30" customHeight="1" x14ac:dyDescent="0.3">
      <c r="B155" s="101" t="s">
        <v>884</v>
      </c>
      <c r="C155" s="80" t="s">
        <v>885</v>
      </c>
      <c r="D155" s="81" t="s">
        <v>655</v>
      </c>
      <c r="E155" s="99" t="s">
        <v>890</v>
      </c>
      <c r="F155" s="82">
        <v>35907</v>
      </c>
      <c r="G155" s="83" t="s">
        <v>893</v>
      </c>
      <c r="H155" s="83"/>
    </row>
    <row r="156" spans="2:8" ht="30" customHeight="1" x14ac:dyDescent="0.3">
      <c r="B156" s="100" t="s">
        <v>886</v>
      </c>
      <c r="C156" s="76" t="s">
        <v>887</v>
      </c>
      <c r="D156" s="77" t="s">
        <v>655</v>
      </c>
      <c r="E156" s="98" t="s">
        <v>890</v>
      </c>
      <c r="F156" s="78">
        <v>35690</v>
      </c>
      <c r="G156" s="79" t="s">
        <v>894</v>
      </c>
      <c r="H156" s="79"/>
    </row>
    <row r="157" spans="2:8" ht="19.95" customHeight="1" x14ac:dyDescent="0.3">
      <c r="B157" s="101" t="s">
        <v>888</v>
      </c>
      <c r="C157" s="80" t="s">
        <v>889</v>
      </c>
      <c r="D157" s="81" t="s">
        <v>655</v>
      </c>
      <c r="E157" s="99" t="s">
        <v>891</v>
      </c>
      <c r="F157" s="82">
        <v>36875</v>
      </c>
      <c r="G157" s="83" t="s">
        <v>895</v>
      </c>
      <c r="H157" s="83"/>
    </row>
    <row r="158" spans="2:8" ht="19.95" customHeight="1" x14ac:dyDescent="0.3">
      <c r="B158" s="102" t="s">
        <v>518</v>
      </c>
      <c r="C158" s="103"/>
      <c r="D158" s="104"/>
      <c r="E158" s="104"/>
      <c r="F158" s="105"/>
      <c r="G158" s="103"/>
      <c r="H158" s="103"/>
    </row>
    <row r="159" spans="2:8" ht="45" customHeight="1" x14ac:dyDescent="0.3">
      <c r="B159" s="100" t="s">
        <v>896</v>
      </c>
      <c r="C159" s="76" t="s">
        <v>897</v>
      </c>
      <c r="D159" s="77" t="s">
        <v>655</v>
      </c>
      <c r="E159" s="98" t="s">
        <v>529</v>
      </c>
      <c r="F159" s="78">
        <v>41780</v>
      </c>
      <c r="G159" s="79" t="s">
        <v>964</v>
      </c>
      <c r="H159" s="79"/>
    </row>
    <row r="160" spans="2:8" ht="60" customHeight="1" x14ac:dyDescent="0.3">
      <c r="B160" s="101" t="s">
        <v>898</v>
      </c>
      <c r="C160" s="80" t="s">
        <v>899</v>
      </c>
      <c r="D160" s="81" t="s">
        <v>655</v>
      </c>
      <c r="E160" s="99" t="s">
        <v>529</v>
      </c>
      <c r="F160" s="82">
        <v>40527</v>
      </c>
      <c r="G160" s="83" t="s">
        <v>965</v>
      </c>
      <c r="H160" s="83"/>
    </row>
    <row r="161" spans="2:8" ht="60" customHeight="1" x14ac:dyDescent="0.3">
      <c r="B161" s="100" t="s">
        <v>900</v>
      </c>
      <c r="C161" s="76" t="s">
        <v>901</v>
      </c>
      <c r="D161" s="77" t="s">
        <v>655</v>
      </c>
      <c r="E161" s="98" t="s">
        <v>529</v>
      </c>
      <c r="F161" s="78">
        <v>40527</v>
      </c>
      <c r="G161" s="79" t="s">
        <v>966</v>
      </c>
      <c r="H161" s="79"/>
    </row>
    <row r="162" spans="2:8" ht="45" customHeight="1" x14ac:dyDescent="0.3">
      <c r="B162" s="101" t="s">
        <v>902</v>
      </c>
      <c r="C162" s="80" t="s">
        <v>903</v>
      </c>
      <c r="D162" s="81" t="s">
        <v>655</v>
      </c>
      <c r="E162" s="99" t="s">
        <v>529</v>
      </c>
      <c r="F162" s="82">
        <v>40499</v>
      </c>
      <c r="G162" s="83" t="s">
        <v>967</v>
      </c>
      <c r="H162" s="83"/>
    </row>
    <row r="163" spans="2:8" ht="30" customHeight="1" x14ac:dyDescent="0.3">
      <c r="B163" s="100" t="s">
        <v>904</v>
      </c>
      <c r="C163" s="76" t="s">
        <v>905</v>
      </c>
      <c r="D163" s="77" t="s">
        <v>655</v>
      </c>
      <c r="E163" s="98" t="s">
        <v>529</v>
      </c>
      <c r="F163" s="78">
        <v>40499</v>
      </c>
      <c r="G163" s="79" t="s">
        <v>968</v>
      </c>
      <c r="H163" s="79"/>
    </row>
    <row r="164" spans="2:8" ht="60" customHeight="1" x14ac:dyDescent="0.3">
      <c r="B164" s="101" t="s">
        <v>906</v>
      </c>
      <c r="C164" s="80" t="s">
        <v>907</v>
      </c>
      <c r="D164" s="81" t="s">
        <v>655</v>
      </c>
      <c r="E164" s="99" t="s">
        <v>529</v>
      </c>
      <c r="F164" s="82">
        <v>40163</v>
      </c>
      <c r="G164" s="83" t="s">
        <v>969</v>
      </c>
      <c r="H164" s="83"/>
    </row>
    <row r="165" spans="2:8" ht="30" customHeight="1" x14ac:dyDescent="0.3">
      <c r="B165" s="100" t="s">
        <v>908</v>
      </c>
      <c r="C165" s="76" t="s">
        <v>909</v>
      </c>
      <c r="D165" s="77" t="s">
        <v>655</v>
      </c>
      <c r="E165" s="98" t="s">
        <v>529</v>
      </c>
      <c r="F165" s="78">
        <v>40163</v>
      </c>
      <c r="G165" s="79" t="s">
        <v>970</v>
      </c>
      <c r="H165" s="79"/>
    </row>
    <row r="166" spans="2:8" ht="45" customHeight="1" x14ac:dyDescent="0.3">
      <c r="B166" s="101" t="s">
        <v>910</v>
      </c>
      <c r="C166" s="80" t="s">
        <v>911</v>
      </c>
      <c r="D166" s="81" t="s">
        <v>655</v>
      </c>
      <c r="E166" s="99" t="s">
        <v>529</v>
      </c>
      <c r="F166" s="82">
        <v>39505</v>
      </c>
      <c r="G166" s="83" t="s">
        <v>971</v>
      </c>
      <c r="H166" s="79"/>
    </row>
    <row r="167" spans="2:8" ht="60" customHeight="1" x14ac:dyDescent="0.3">
      <c r="B167" s="100" t="s">
        <v>912</v>
      </c>
      <c r="C167" s="76" t="s">
        <v>913</v>
      </c>
      <c r="D167" s="77" t="s">
        <v>655</v>
      </c>
      <c r="E167" s="98" t="s">
        <v>529</v>
      </c>
      <c r="F167" s="78">
        <v>39379</v>
      </c>
      <c r="G167" s="79" t="s">
        <v>972</v>
      </c>
      <c r="H167" s="79"/>
    </row>
    <row r="168" spans="2:8" ht="30" customHeight="1" x14ac:dyDescent="0.3">
      <c r="B168" s="101" t="s">
        <v>914</v>
      </c>
      <c r="C168" s="80" t="s">
        <v>915</v>
      </c>
      <c r="D168" s="81" t="s">
        <v>655</v>
      </c>
      <c r="E168" s="99" t="s">
        <v>529</v>
      </c>
      <c r="F168" s="82">
        <v>41255</v>
      </c>
      <c r="G168" s="83" t="s">
        <v>973</v>
      </c>
      <c r="H168" s="79"/>
    </row>
    <row r="169" spans="2:8" ht="60" customHeight="1" x14ac:dyDescent="0.3">
      <c r="B169" s="100" t="s">
        <v>916</v>
      </c>
      <c r="C169" s="76" t="s">
        <v>917</v>
      </c>
      <c r="D169" s="77" t="s">
        <v>655</v>
      </c>
      <c r="E169" s="98" t="s">
        <v>529</v>
      </c>
      <c r="F169" s="78">
        <v>39162</v>
      </c>
      <c r="G169" s="79" t="s">
        <v>974</v>
      </c>
      <c r="H169" s="79"/>
    </row>
    <row r="170" spans="2:8" ht="30" customHeight="1" x14ac:dyDescent="0.3">
      <c r="B170" s="101" t="s">
        <v>918</v>
      </c>
      <c r="C170" s="80" t="s">
        <v>919</v>
      </c>
      <c r="D170" s="81" t="s">
        <v>655</v>
      </c>
      <c r="E170" s="99" t="s">
        <v>529</v>
      </c>
      <c r="F170" s="82">
        <v>37678</v>
      </c>
      <c r="G170" s="83" t="s">
        <v>975</v>
      </c>
      <c r="H170" s="79"/>
    </row>
    <row r="171" spans="2:8" ht="19.95" customHeight="1" x14ac:dyDescent="0.3">
      <c r="B171" s="100" t="s">
        <v>920</v>
      </c>
      <c r="C171" s="76" t="s">
        <v>921</v>
      </c>
      <c r="D171" s="77" t="s">
        <v>655</v>
      </c>
      <c r="E171" s="98" t="s">
        <v>530</v>
      </c>
      <c r="F171" s="78">
        <v>37104</v>
      </c>
      <c r="G171" s="79" t="s">
        <v>525</v>
      </c>
      <c r="H171" s="79"/>
    </row>
    <row r="172" spans="2:8" ht="45" customHeight="1" x14ac:dyDescent="0.3">
      <c r="B172" s="101" t="s">
        <v>922</v>
      </c>
      <c r="C172" s="80" t="s">
        <v>923</v>
      </c>
      <c r="D172" s="81" t="s">
        <v>655</v>
      </c>
      <c r="E172" s="99" t="s">
        <v>530</v>
      </c>
      <c r="F172" s="82">
        <v>37244</v>
      </c>
      <c r="G172" s="83" t="s">
        <v>976</v>
      </c>
      <c r="H172" s="79"/>
    </row>
    <row r="173" spans="2:8" ht="30" customHeight="1" x14ac:dyDescent="0.3">
      <c r="B173" s="100" t="s">
        <v>924</v>
      </c>
      <c r="C173" s="76" t="s">
        <v>925</v>
      </c>
      <c r="D173" s="77" t="s">
        <v>655</v>
      </c>
      <c r="E173" s="98" t="s">
        <v>530</v>
      </c>
      <c r="F173" s="78">
        <v>31700</v>
      </c>
      <c r="G173" s="79" t="s">
        <v>525</v>
      </c>
      <c r="H173" s="79"/>
    </row>
    <row r="174" spans="2:8" ht="30" customHeight="1" x14ac:dyDescent="0.3">
      <c r="B174" s="101" t="s">
        <v>926</v>
      </c>
      <c r="C174" s="80" t="s">
        <v>927</v>
      </c>
      <c r="D174" s="81" t="s">
        <v>658</v>
      </c>
      <c r="E174" s="99" t="s">
        <v>530</v>
      </c>
      <c r="F174" s="82">
        <v>37223</v>
      </c>
      <c r="G174" s="83" t="s">
        <v>525</v>
      </c>
      <c r="H174" s="79"/>
    </row>
    <row r="175" spans="2:8" ht="19.95" customHeight="1" x14ac:dyDescent="0.3">
      <c r="B175" s="100" t="s">
        <v>928</v>
      </c>
      <c r="C175" s="76" t="s">
        <v>929</v>
      </c>
      <c r="D175" s="77" t="s">
        <v>655</v>
      </c>
      <c r="E175" s="98" t="s">
        <v>962</v>
      </c>
      <c r="F175" s="78">
        <v>38042</v>
      </c>
      <c r="G175" s="79" t="s">
        <v>525</v>
      </c>
      <c r="H175" s="79"/>
    </row>
    <row r="176" spans="2:8" ht="30" customHeight="1" x14ac:dyDescent="0.3">
      <c r="B176" s="101" t="s">
        <v>930</v>
      </c>
      <c r="C176" s="80" t="s">
        <v>931</v>
      </c>
      <c r="D176" s="81" t="s">
        <v>655</v>
      </c>
      <c r="E176" s="99" t="s">
        <v>962</v>
      </c>
      <c r="F176" s="82">
        <v>38469</v>
      </c>
      <c r="G176" s="83" t="s">
        <v>525</v>
      </c>
      <c r="H176" s="79"/>
    </row>
    <row r="177" spans="2:8" ht="30" customHeight="1" x14ac:dyDescent="0.3">
      <c r="B177" s="100" t="s">
        <v>932</v>
      </c>
      <c r="C177" s="76" t="s">
        <v>933</v>
      </c>
      <c r="D177" s="77" t="s">
        <v>655</v>
      </c>
      <c r="E177" s="98" t="s">
        <v>962</v>
      </c>
      <c r="F177" s="78">
        <v>41598</v>
      </c>
      <c r="G177" s="79" t="s">
        <v>525</v>
      </c>
      <c r="H177" s="79"/>
    </row>
    <row r="178" spans="2:8" ht="19.95" customHeight="1" x14ac:dyDescent="0.3">
      <c r="B178" s="101" t="s">
        <v>934</v>
      </c>
      <c r="C178" s="80" t="s">
        <v>935</v>
      </c>
      <c r="D178" s="81" t="s">
        <v>655</v>
      </c>
      <c r="E178" s="99" t="s">
        <v>963</v>
      </c>
      <c r="F178" s="82">
        <v>36824</v>
      </c>
      <c r="G178" s="83" t="s">
        <v>525</v>
      </c>
      <c r="H178" s="79"/>
    </row>
    <row r="179" spans="2:8" ht="19.95" customHeight="1" x14ac:dyDescent="0.3">
      <c r="B179" s="100" t="s">
        <v>936</v>
      </c>
      <c r="C179" s="76" t="s">
        <v>937</v>
      </c>
      <c r="D179" s="77" t="s">
        <v>655</v>
      </c>
      <c r="E179" s="98" t="s">
        <v>963</v>
      </c>
      <c r="F179" s="78">
        <v>41619</v>
      </c>
      <c r="G179" s="79" t="s">
        <v>977</v>
      </c>
      <c r="H179" s="79"/>
    </row>
    <row r="180" spans="2:8" ht="19.95" customHeight="1" x14ac:dyDescent="0.3">
      <c r="B180" s="101" t="s">
        <v>938</v>
      </c>
      <c r="C180" s="80" t="s">
        <v>939</v>
      </c>
      <c r="D180" s="81" t="s">
        <v>655</v>
      </c>
      <c r="E180" s="99" t="s">
        <v>963</v>
      </c>
      <c r="F180" s="82">
        <v>31280</v>
      </c>
      <c r="G180" s="83" t="s">
        <v>525</v>
      </c>
      <c r="H180" s="79"/>
    </row>
    <row r="181" spans="2:8" ht="19.95" customHeight="1" x14ac:dyDescent="0.3">
      <c r="B181" s="100" t="s">
        <v>940</v>
      </c>
      <c r="C181" s="76" t="s">
        <v>941</v>
      </c>
      <c r="D181" s="77" t="s">
        <v>655</v>
      </c>
      <c r="E181" s="98" t="s">
        <v>963</v>
      </c>
      <c r="F181" s="78">
        <v>29894</v>
      </c>
      <c r="G181" s="79" t="s">
        <v>525</v>
      </c>
      <c r="H181" s="79"/>
    </row>
    <row r="182" spans="2:8" ht="19.95" customHeight="1" x14ac:dyDescent="0.3">
      <c r="B182" s="101" t="s">
        <v>942</v>
      </c>
      <c r="C182" s="80" t="s">
        <v>943</v>
      </c>
      <c r="D182" s="81" t="s">
        <v>655</v>
      </c>
      <c r="E182" s="99" t="s">
        <v>963</v>
      </c>
      <c r="F182" s="82">
        <v>31980</v>
      </c>
      <c r="G182" s="83" t="s">
        <v>525</v>
      </c>
      <c r="H182" s="79"/>
    </row>
    <row r="183" spans="2:8" ht="19.95" customHeight="1" x14ac:dyDescent="0.3">
      <c r="B183" s="100" t="s">
        <v>944</v>
      </c>
      <c r="C183" s="76" t="s">
        <v>945</v>
      </c>
      <c r="D183" s="77" t="s">
        <v>655</v>
      </c>
      <c r="E183" s="98" t="s">
        <v>963</v>
      </c>
      <c r="F183" s="78">
        <v>31812</v>
      </c>
      <c r="G183" s="79" t="s">
        <v>525</v>
      </c>
      <c r="H183" s="79"/>
    </row>
    <row r="184" spans="2:8" ht="30" customHeight="1" x14ac:dyDescent="0.3">
      <c r="B184" s="101" t="s">
        <v>946</v>
      </c>
      <c r="C184" s="80" t="s">
        <v>947</v>
      </c>
      <c r="D184" s="81" t="s">
        <v>657</v>
      </c>
      <c r="E184" s="99" t="s">
        <v>963</v>
      </c>
      <c r="F184" s="82">
        <v>37104</v>
      </c>
      <c r="G184" s="83" t="s">
        <v>978</v>
      </c>
      <c r="H184" s="79"/>
    </row>
    <row r="185" spans="2:8" ht="19.95" customHeight="1" x14ac:dyDescent="0.3">
      <c r="B185" s="100" t="s">
        <v>948</v>
      </c>
      <c r="C185" s="76" t="s">
        <v>949</v>
      </c>
      <c r="D185" s="77" t="s">
        <v>656</v>
      </c>
      <c r="E185" s="98" t="s">
        <v>963</v>
      </c>
      <c r="F185" s="78">
        <v>31980</v>
      </c>
      <c r="G185" s="79" t="s">
        <v>525</v>
      </c>
      <c r="H185" s="79"/>
    </row>
    <row r="186" spans="2:8" ht="30" customHeight="1" x14ac:dyDescent="0.3">
      <c r="B186" s="101" t="s">
        <v>950</v>
      </c>
      <c r="C186" s="80" t="s">
        <v>951</v>
      </c>
      <c r="D186" s="81" t="s">
        <v>656</v>
      </c>
      <c r="E186" s="99" t="s">
        <v>963</v>
      </c>
      <c r="F186" s="82">
        <v>37603</v>
      </c>
      <c r="G186" s="83" t="s">
        <v>525</v>
      </c>
      <c r="H186" s="79"/>
    </row>
    <row r="187" spans="2:8" ht="30" customHeight="1" x14ac:dyDescent="0.3">
      <c r="B187" s="100" t="s">
        <v>952</v>
      </c>
      <c r="C187" s="76" t="s">
        <v>953</v>
      </c>
      <c r="D187" s="77" t="s">
        <v>655</v>
      </c>
      <c r="E187" s="98" t="s">
        <v>963</v>
      </c>
      <c r="F187" s="78">
        <v>29733</v>
      </c>
      <c r="G187" s="79" t="s">
        <v>525</v>
      </c>
      <c r="H187" s="79"/>
    </row>
    <row r="188" spans="2:8" ht="19.95" customHeight="1" x14ac:dyDescent="0.3">
      <c r="B188" s="101" t="s">
        <v>954</v>
      </c>
      <c r="C188" s="80" t="s">
        <v>955</v>
      </c>
      <c r="D188" s="81" t="s">
        <v>655</v>
      </c>
      <c r="E188" s="99" t="s">
        <v>963</v>
      </c>
      <c r="F188" s="82">
        <v>35907</v>
      </c>
      <c r="G188" s="83" t="s">
        <v>525</v>
      </c>
      <c r="H188" s="79"/>
    </row>
    <row r="189" spans="2:8" ht="19.95" customHeight="1" x14ac:dyDescent="0.3">
      <c r="B189" s="100" t="s">
        <v>956</v>
      </c>
      <c r="C189" s="76" t="s">
        <v>957</v>
      </c>
      <c r="D189" s="77" t="s">
        <v>655</v>
      </c>
      <c r="E189" s="98" t="s">
        <v>963</v>
      </c>
      <c r="F189" s="78">
        <v>36369</v>
      </c>
      <c r="G189" s="79" t="s">
        <v>525</v>
      </c>
      <c r="H189" s="79"/>
    </row>
    <row r="190" spans="2:8" ht="19.95" customHeight="1" x14ac:dyDescent="0.3">
      <c r="B190" s="101" t="s">
        <v>958</v>
      </c>
      <c r="C190" s="80" t="s">
        <v>959</v>
      </c>
      <c r="D190" s="81" t="s">
        <v>655</v>
      </c>
      <c r="E190" s="99" t="s">
        <v>963</v>
      </c>
      <c r="F190" s="82">
        <v>36124</v>
      </c>
      <c r="G190" s="83" t="s">
        <v>525</v>
      </c>
      <c r="H190" s="79"/>
    </row>
    <row r="191" spans="2:8" ht="30" customHeight="1" x14ac:dyDescent="0.3">
      <c r="B191" s="100" t="s">
        <v>960</v>
      </c>
      <c r="C191" s="76" t="s">
        <v>961</v>
      </c>
      <c r="D191" s="77" t="s">
        <v>655</v>
      </c>
      <c r="E191" s="98" t="s">
        <v>963</v>
      </c>
      <c r="F191" s="78">
        <v>33289</v>
      </c>
      <c r="G191" s="79" t="s">
        <v>525</v>
      </c>
      <c r="H191" s="79"/>
    </row>
    <row r="192" spans="2:8" ht="19.95" customHeight="1" x14ac:dyDescent="0.3">
      <c r="B192" s="102" t="s">
        <v>519</v>
      </c>
      <c r="C192" s="103"/>
      <c r="D192" s="104"/>
      <c r="E192" s="104"/>
      <c r="F192" s="105"/>
      <c r="G192" s="103"/>
      <c r="H192" s="103"/>
    </row>
    <row r="193" spans="2:8" ht="30" customHeight="1" x14ac:dyDescent="0.3">
      <c r="B193" s="100" t="s">
        <v>979</v>
      </c>
      <c r="C193" s="76" t="s">
        <v>980</v>
      </c>
      <c r="D193" s="77" t="s">
        <v>655</v>
      </c>
      <c r="E193" s="98" t="s">
        <v>1029</v>
      </c>
      <c r="F193" s="78">
        <v>38896</v>
      </c>
      <c r="G193" s="79" t="s">
        <v>1030</v>
      </c>
      <c r="H193" s="83"/>
    </row>
    <row r="194" spans="2:8" ht="30" customHeight="1" x14ac:dyDescent="0.3">
      <c r="B194" s="101" t="s">
        <v>981</v>
      </c>
      <c r="C194" s="80" t="s">
        <v>982</v>
      </c>
      <c r="D194" s="81" t="s">
        <v>655</v>
      </c>
      <c r="E194" s="99" t="s">
        <v>1029</v>
      </c>
      <c r="F194" s="82">
        <v>39051</v>
      </c>
      <c r="G194" s="83" t="s">
        <v>1031</v>
      </c>
      <c r="H194" s="79"/>
    </row>
    <row r="195" spans="2:8" ht="30" customHeight="1" x14ac:dyDescent="0.3">
      <c r="B195" s="100" t="s">
        <v>983</v>
      </c>
      <c r="C195" s="76" t="s">
        <v>984</v>
      </c>
      <c r="D195" s="77" t="s">
        <v>655</v>
      </c>
      <c r="E195" s="98" t="s">
        <v>1029</v>
      </c>
      <c r="F195" s="78">
        <v>39073</v>
      </c>
      <c r="G195" s="79" t="s">
        <v>1032</v>
      </c>
      <c r="H195" s="79"/>
    </row>
    <row r="196" spans="2:8" ht="30" customHeight="1" x14ac:dyDescent="0.3">
      <c r="B196" s="101" t="s">
        <v>985</v>
      </c>
      <c r="C196" s="80" t="s">
        <v>986</v>
      </c>
      <c r="D196" s="81" t="s">
        <v>655</v>
      </c>
      <c r="E196" s="99" t="s">
        <v>1029</v>
      </c>
      <c r="F196" s="82">
        <v>39652</v>
      </c>
      <c r="G196" s="83" t="s">
        <v>1033</v>
      </c>
      <c r="H196" s="79"/>
    </row>
    <row r="197" spans="2:8" ht="30" customHeight="1" x14ac:dyDescent="0.3">
      <c r="B197" s="100" t="s">
        <v>987</v>
      </c>
      <c r="C197" s="76" t="s">
        <v>988</v>
      </c>
      <c r="D197" s="77" t="s">
        <v>655</v>
      </c>
      <c r="E197" s="98" t="s">
        <v>1029</v>
      </c>
      <c r="F197" s="78">
        <v>39680</v>
      </c>
      <c r="G197" s="79" t="s">
        <v>1034</v>
      </c>
      <c r="H197" s="79"/>
    </row>
    <row r="198" spans="2:8" ht="30" customHeight="1" x14ac:dyDescent="0.3">
      <c r="B198" s="101" t="s">
        <v>989</v>
      </c>
      <c r="C198" s="80" t="s">
        <v>990</v>
      </c>
      <c r="D198" s="81" t="s">
        <v>655</v>
      </c>
      <c r="E198" s="99" t="s">
        <v>1029</v>
      </c>
      <c r="F198" s="82">
        <v>38959</v>
      </c>
      <c r="G198" s="83" t="s">
        <v>1035</v>
      </c>
      <c r="H198" s="79"/>
    </row>
    <row r="199" spans="2:8" ht="30" customHeight="1" x14ac:dyDescent="0.3">
      <c r="B199" s="100" t="s">
        <v>991</v>
      </c>
      <c r="C199" s="76" t="s">
        <v>992</v>
      </c>
      <c r="D199" s="77" t="s">
        <v>655</v>
      </c>
      <c r="E199" s="98" t="s">
        <v>1029</v>
      </c>
      <c r="F199" s="78">
        <v>39428</v>
      </c>
      <c r="G199" s="79" t="s">
        <v>1036</v>
      </c>
      <c r="H199" s="79"/>
    </row>
    <row r="200" spans="2:8" ht="30" customHeight="1" x14ac:dyDescent="0.3">
      <c r="B200" s="101" t="s">
        <v>993</v>
      </c>
      <c r="C200" s="80" t="s">
        <v>994</v>
      </c>
      <c r="D200" s="81" t="s">
        <v>655</v>
      </c>
      <c r="E200" s="99" t="s">
        <v>1029</v>
      </c>
      <c r="F200" s="82">
        <v>39792</v>
      </c>
      <c r="G200" s="83" t="s">
        <v>1037</v>
      </c>
      <c r="H200" s="79"/>
    </row>
    <row r="201" spans="2:8" ht="30" customHeight="1" x14ac:dyDescent="0.3">
      <c r="B201" s="100" t="s">
        <v>995</v>
      </c>
      <c r="C201" s="76" t="s">
        <v>996</v>
      </c>
      <c r="D201" s="77" t="s">
        <v>655</v>
      </c>
      <c r="E201" s="98" t="s">
        <v>1029</v>
      </c>
      <c r="F201" s="78">
        <v>39918</v>
      </c>
      <c r="G201" s="79" t="s">
        <v>1038</v>
      </c>
      <c r="H201" s="79"/>
    </row>
    <row r="202" spans="2:8" ht="30" customHeight="1" x14ac:dyDescent="0.3">
      <c r="B202" s="101" t="s">
        <v>997</v>
      </c>
      <c r="C202" s="80" t="s">
        <v>1054</v>
      </c>
      <c r="D202" s="81" t="s">
        <v>655</v>
      </c>
      <c r="E202" s="99" t="s">
        <v>1029</v>
      </c>
      <c r="F202" s="82">
        <v>38708</v>
      </c>
      <c r="G202" s="83" t="s">
        <v>1039</v>
      </c>
      <c r="H202" s="79"/>
    </row>
    <row r="203" spans="2:8" ht="30" customHeight="1" x14ac:dyDescent="0.3">
      <c r="B203" s="100" t="s">
        <v>998</v>
      </c>
      <c r="C203" s="76" t="s">
        <v>999</v>
      </c>
      <c r="D203" s="77" t="s">
        <v>655</v>
      </c>
      <c r="E203" s="98" t="s">
        <v>1029</v>
      </c>
      <c r="F203" s="78">
        <v>36460</v>
      </c>
      <c r="G203" s="79" t="s">
        <v>1040</v>
      </c>
      <c r="H203" s="79"/>
    </row>
    <row r="204" spans="2:8" ht="30" customHeight="1" x14ac:dyDescent="0.3">
      <c r="B204" s="101" t="s">
        <v>1000</v>
      </c>
      <c r="C204" s="80" t="s">
        <v>1001</v>
      </c>
      <c r="D204" s="81" t="s">
        <v>655</v>
      </c>
      <c r="E204" s="99" t="s">
        <v>1029</v>
      </c>
      <c r="F204" s="82">
        <v>36124</v>
      </c>
      <c r="G204" s="83" t="s">
        <v>1041</v>
      </c>
      <c r="H204" s="79"/>
    </row>
    <row r="205" spans="2:8" ht="30" customHeight="1" x14ac:dyDescent="0.3">
      <c r="B205" s="100" t="s">
        <v>1002</v>
      </c>
      <c r="C205" s="76" t="s">
        <v>1003</v>
      </c>
      <c r="D205" s="77" t="s">
        <v>656</v>
      </c>
      <c r="E205" s="98" t="s">
        <v>1029</v>
      </c>
      <c r="F205" s="78">
        <v>40163</v>
      </c>
      <c r="G205" s="79" t="s">
        <v>1042</v>
      </c>
      <c r="H205" s="79"/>
    </row>
    <row r="206" spans="2:8" ht="30" customHeight="1" x14ac:dyDescent="0.3">
      <c r="B206" s="101" t="s">
        <v>1004</v>
      </c>
      <c r="C206" s="80" t="s">
        <v>1005</v>
      </c>
      <c r="D206" s="81" t="s">
        <v>655</v>
      </c>
      <c r="E206" s="99" t="s">
        <v>1029</v>
      </c>
      <c r="F206" s="82">
        <v>35690</v>
      </c>
      <c r="G206" s="83" t="s">
        <v>1043</v>
      </c>
      <c r="H206" s="79"/>
    </row>
    <row r="207" spans="2:8" ht="30" customHeight="1" x14ac:dyDescent="0.3">
      <c r="B207" s="100" t="s">
        <v>1006</v>
      </c>
      <c r="C207" s="76" t="s">
        <v>1007</v>
      </c>
      <c r="D207" s="77" t="s">
        <v>655</v>
      </c>
      <c r="E207" s="98" t="s">
        <v>1029</v>
      </c>
      <c r="F207" s="78">
        <v>35361</v>
      </c>
      <c r="G207" s="79" t="s">
        <v>1044</v>
      </c>
      <c r="H207" s="79"/>
    </row>
    <row r="208" spans="2:8" ht="30" customHeight="1" x14ac:dyDescent="0.3">
      <c r="B208" s="101" t="s">
        <v>1008</v>
      </c>
      <c r="C208" s="80" t="s">
        <v>1009</v>
      </c>
      <c r="D208" s="81" t="s">
        <v>655</v>
      </c>
      <c r="E208" s="99" t="s">
        <v>1029</v>
      </c>
      <c r="F208" s="82">
        <v>35361</v>
      </c>
      <c r="G208" s="83" t="s">
        <v>1045</v>
      </c>
      <c r="H208" s="79"/>
    </row>
    <row r="209" spans="2:8" ht="45" customHeight="1" x14ac:dyDescent="0.3">
      <c r="B209" s="100" t="s">
        <v>1010</v>
      </c>
      <c r="C209" s="76" t="s">
        <v>1011</v>
      </c>
      <c r="D209" s="77" t="s">
        <v>655</v>
      </c>
      <c r="E209" s="98" t="s">
        <v>1029</v>
      </c>
      <c r="F209" s="78">
        <v>34353</v>
      </c>
      <c r="G209" s="79" t="s">
        <v>1046</v>
      </c>
      <c r="H209" s="79"/>
    </row>
    <row r="210" spans="2:8" ht="30" customHeight="1" x14ac:dyDescent="0.3">
      <c r="B210" s="101" t="s">
        <v>1012</v>
      </c>
      <c r="C210" s="80" t="s">
        <v>1013</v>
      </c>
      <c r="D210" s="81" t="s">
        <v>655</v>
      </c>
      <c r="E210" s="99" t="s">
        <v>1029</v>
      </c>
      <c r="F210" s="82">
        <v>40163</v>
      </c>
      <c r="G210" s="83" t="s">
        <v>1047</v>
      </c>
      <c r="H210" s="79"/>
    </row>
    <row r="211" spans="2:8" ht="45" customHeight="1" x14ac:dyDescent="0.3">
      <c r="B211" s="131" t="s">
        <v>1014</v>
      </c>
      <c r="C211" s="76" t="s">
        <v>1055</v>
      </c>
      <c r="D211" s="77" t="s">
        <v>655</v>
      </c>
      <c r="E211" s="98" t="s">
        <v>531</v>
      </c>
      <c r="F211" s="78">
        <v>39073</v>
      </c>
      <c r="G211" s="79" t="s">
        <v>1048</v>
      </c>
      <c r="H211" s="79"/>
    </row>
    <row r="212" spans="2:8" ht="45" customHeight="1" x14ac:dyDescent="0.3">
      <c r="B212" s="132" t="s">
        <v>1015</v>
      </c>
      <c r="C212" s="80" t="s">
        <v>1056</v>
      </c>
      <c r="D212" s="81" t="s">
        <v>655</v>
      </c>
      <c r="E212" s="99" t="s">
        <v>531</v>
      </c>
      <c r="F212" s="82">
        <v>39225</v>
      </c>
      <c r="G212" s="83" t="s">
        <v>1049</v>
      </c>
      <c r="H212" s="79"/>
    </row>
    <row r="213" spans="2:8" ht="45" customHeight="1" x14ac:dyDescent="0.3">
      <c r="B213" s="131" t="s">
        <v>1016</v>
      </c>
      <c r="C213" s="76" t="s">
        <v>1057</v>
      </c>
      <c r="D213" s="77" t="s">
        <v>655</v>
      </c>
      <c r="E213" s="98" t="s">
        <v>531</v>
      </c>
      <c r="F213" s="78">
        <v>39402</v>
      </c>
      <c r="G213" s="79" t="s">
        <v>1050</v>
      </c>
      <c r="H213" s="79"/>
    </row>
    <row r="214" spans="2:8" ht="45" customHeight="1" x14ac:dyDescent="0.3">
      <c r="B214" s="132" t="s">
        <v>1017</v>
      </c>
      <c r="C214" s="80" t="s">
        <v>1018</v>
      </c>
      <c r="D214" s="81" t="s">
        <v>655</v>
      </c>
      <c r="E214" s="99" t="s">
        <v>531</v>
      </c>
      <c r="F214" s="82">
        <v>32582</v>
      </c>
      <c r="G214" s="83" t="s">
        <v>1072</v>
      </c>
      <c r="H214" s="79"/>
    </row>
    <row r="215" spans="2:8" ht="30" customHeight="1" x14ac:dyDescent="0.3">
      <c r="B215" s="131" t="s">
        <v>1019</v>
      </c>
      <c r="C215" s="76" t="s">
        <v>1020</v>
      </c>
      <c r="D215" s="77" t="s">
        <v>655</v>
      </c>
      <c r="E215" s="98" t="s">
        <v>531</v>
      </c>
      <c r="F215" s="78">
        <v>36124</v>
      </c>
      <c r="G215" s="79" t="s">
        <v>1051</v>
      </c>
      <c r="H215" s="79"/>
    </row>
    <row r="216" spans="2:8" ht="30" customHeight="1" x14ac:dyDescent="0.3">
      <c r="B216" s="132" t="s">
        <v>1021</v>
      </c>
      <c r="C216" s="80" t="s">
        <v>1022</v>
      </c>
      <c r="D216" s="81" t="s">
        <v>655</v>
      </c>
      <c r="E216" s="99" t="s">
        <v>531</v>
      </c>
      <c r="F216" s="82">
        <v>35536</v>
      </c>
      <c r="G216" s="83" t="s">
        <v>1052</v>
      </c>
      <c r="H216" s="79"/>
    </row>
    <row r="217" spans="2:8" ht="30" customHeight="1" x14ac:dyDescent="0.3">
      <c r="B217" s="131" t="s">
        <v>1023</v>
      </c>
      <c r="C217" s="76" t="s">
        <v>1024</v>
      </c>
      <c r="D217" s="77" t="s">
        <v>655</v>
      </c>
      <c r="E217" s="98" t="s">
        <v>531</v>
      </c>
      <c r="F217" s="78">
        <v>33408</v>
      </c>
      <c r="G217" s="79" t="s">
        <v>1073</v>
      </c>
      <c r="H217" s="79"/>
    </row>
    <row r="218" spans="2:8" ht="30" customHeight="1" x14ac:dyDescent="0.3">
      <c r="B218" s="132" t="s">
        <v>1025</v>
      </c>
      <c r="C218" s="80" t="s">
        <v>1026</v>
      </c>
      <c r="D218" s="81" t="s">
        <v>655</v>
      </c>
      <c r="E218" s="99" t="s">
        <v>531</v>
      </c>
      <c r="F218" s="82">
        <v>34234</v>
      </c>
      <c r="G218" s="83" t="s">
        <v>525</v>
      </c>
      <c r="H218" s="79"/>
    </row>
    <row r="219" spans="2:8" ht="45" customHeight="1" x14ac:dyDescent="0.3">
      <c r="B219" s="131" t="s">
        <v>1027</v>
      </c>
      <c r="C219" s="76" t="s">
        <v>1028</v>
      </c>
      <c r="D219" s="77" t="s">
        <v>655</v>
      </c>
      <c r="E219" s="98" t="s">
        <v>531</v>
      </c>
      <c r="F219" s="78">
        <v>34290</v>
      </c>
      <c r="G219" s="79" t="s">
        <v>1053</v>
      </c>
      <c r="H219" s="83"/>
    </row>
    <row r="220" spans="2:8" ht="19.95" customHeight="1" x14ac:dyDescent="0.3">
      <c r="B220" s="102" t="s">
        <v>520</v>
      </c>
      <c r="C220" s="103"/>
      <c r="D220" s="104"/>
      <c r="E220" s="104"/>
      <c r="F220" s="105"/>
      <c r="G220" s="103"/>
      <c r="H220" s="103"/>
    </row>
    <row r="221" spans="2:8" ht="30" customHeight="1" x14ac:dyDescent="0.3">
      <c r="B221" s="100" t="s">
        <v>1058</v>
      </c>
      <c r="C221" s="76" t="s">
        <v>1059</v>
      </c>
      <c r="D221" s="77" t="s">
        <v>655</v>
      </c>
      <c r="E221" s="98" t="s">
        <v>1060</v>
      </c>
      <c r="F221" s="78">
        <v>35690</v>
      </c>
      <c r="G221" s="79" t="s">
        <v>1061</v>
      </c>
      <c r="H221" s="79"/>
    </row>
    <row r="222" spans="2:8" ht="19.95" customHeight="1" x14ac:dyDescent="0.3">
      <c r="B222" s="102" t="s">
        <v>503</v>
      </c>
      <c r="C222" s="103"/>
      <c r="D222" s="104"/>
      <c r="E222" s="104"/>
      <c r="F222" s="105"/>
      <c r="G222" s="103"/>
      <c r="H222" s="103"/>
    </row>
    <row r="223" spans="2:8" ht="45" customHeight="1" x14ac:dyDescent="0.3">
      <c r="B223" s="100" t="s">
        <v>1062</v>
      </c>
      <c r="C223" s="76" t="s">
        <v>1063</v>
      </c>
      <c r="D223" s="77" t="s">
        <v>655</v>
      </c>
      <c r="E223" s="98" t="s">
        <v>1068</v>
      </c>
      <c r="F223" s="78">
        <v>39715</v>
      </c>
      <c r="G223" s="79"/>
      <c r="H223" s="79"/>
    </row>
    <row r="224" spans="2:8" ht="19.95" customHeight="1" x14ac:dyDescent="0.3">
      <c r="B224" s="101" t="s">
        <v>1064</v>
      </c>
      <c r="C224" s="80" t="s">
        <v>1065</v>
      </c>
      <c r="D224" s="81" t="s">
        <v>655</v>
      </c>
      <c r="E224" s="99" t="s">
        <v>1069</v>
      </c>
      <c r="F224" s="82">
        <v>28025</v>
      </c>
      <c r="G224" s="83"/>
      <c r="H224" s="83"/>
    </row>
    <row r="225" spans="2:8" ht="30" customHeight="1" x14ac:dyDescent="0.3">
      <c r="B225" s="124" t="s">
        <v>1066</v>
      </c>
      <c r="C225" s="125" t="s">
        <v>1067</v>
      </c>
      <c r="D225" s="126" t="s">
        <v>655</v>
      </c>
      <c r="E225" s="127" t="s">
        <v>1070</v>
      </c>
      <c r="F225" s="128">
        <v>40527</v>
      </c>
      <c r="G225" s="129" t="s">
        <v>1071</v>
      </c>
      <c r="H225" s="79"/>
    </row>
    <row r="226" spans="2:8" x14ac:dyDescent="0.3"/>
    <row r="227" spans="2:8" x14ac:dyDescent="0.3"/>
    <row r="228" spans="2:8" x14ac:dyDescent="0.3"/>
  </sheetData>
  <sheetProtection algorithmName="SHA-512" hashValue="NTbGjeVqFwLFIuvrwjhzeHtF9Ou75pfsBWowZeDZ/Z/fzqJ2xuLHt8twhjGdHTR/FjWNKLLcx5TX0T7RhCUSfw==" saltValue="v/i4IgJJCkRx5zYhDCUsIA==" spinCount="100000" sheet="1" autoFilter="0"/>
  <autoFilter ref="B5:G225" xr:uid="{00000000-0009-0000-0000-000003000000}"/>
  <mergeCells count="1">
    <mergeCell ref="B4:H4"/>
  </mergeCells>
  <conditionalFormatting sqref="B1:B1048576">
    <cfRule type="duplicateValues" dxfId="0" priority="1"/>
  </conditionalFormatting>
  <pageMargins left="0.19685039370078741" right="0.19685039370078741" top="0.98425196850393704" bottom="0.74803149606299213" header="0.19685039370078741" footer="0.31496062992125984"/>
  <pageSetup paperSize="7" scale="71" fitToHeight="18" orientation="landscape" r:id="rId1"/>
  <headerFooter>
    <oddHeader>&amp;CLISTADO DE DOCUMENTOS PROPUESTOS PARA ANULACIÓN- REVISIÓN SISTEMÁTICA&amp;R&amp;G</oddHeader>
    <oddFooter>&amp;LF-PS-810
Versión 01</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54</vt:i4>
      </vt:variant>
    </vt:vector>
  </HeadingPairs>
  <TitlesOfParts>
    <vt:vector size="57" baseType="lpstr">
      <vt:lpstr>Instrucciones</vt:lpstr>
      <vt:lpstr>Voto</vt:lpstr>
      <vt:lpstr>Listado</vt:lpstr>
      <vt:lpstr>'Hoja1 (4)'!AN_AGRICULTURA</vt:lpstr>
      <vt:lpstr>'Hoja1 (4)'!AN_EMPAQUE_Y_DISTRIBUCIÓN_DE_BIENES</vt:lpstr>
      <vt:lpstr>'Hoja1 (4)'!AN_EQUIPO_DOMÉSTICO_Y_COMERCIAL._ENTRETENIMIENTO._DEPORTES</vt:lpstr>
      <vt:lpstr>'Hoja1 (4)'!AN_EQUIPO_PARA_EL_MANEJO_DE_MATERIALES</vt:lpstr>
      <vt:lpstr>'Hoja1 (4)'!AN_FLUÍDOS</vt:lpstr>
      <vt:lpstr>AN_FLUÍDOS</vt:lpstr>
      <vt:lpstr>'Hoja1 (4)'!AN_GENERALIDADES.</vt:lpstr>
      <vt:lpstr>'Hoja1 (4)'!AN_INDUSTRIAS_DE_PINTURA_Y_COLOR</vt:lpstr>
      <vt:lpstr>'Hoja1 (4)'!AN_INDUSTRIAS_DEL_CAUCHO_Y_DEL_PLÁSTICO</vt:lpstr>
      <vt:lpstr>'Hoja1 (4)'!AN_INGENIERÍA</vt:lpstr>
      <vt:lpstr>'Hoja1 (4)'!AN_INGENIERÍA_ELÉCTRICA</vt:lpstr>
      <vt:lpstr>'Hoja1 (4)'!AN_INGENIERÍA_INDUSTRIAL</vt:lpstr>
      <vt:lpstr>AN_INGENIERÍA_INDUSTRIAL</vt:lpstr>
      <vt:lpstr>'Hoja1 (4)'!AN_MATERIALES_DE_LA_CONSTRUCCIÓN_Y_EDIFICACIONES</vt:lpstr>
      <vt:lpstr>'Hoja1 (4)'!AN_METALURGIA</vt:lpstr>
      <vt:lpstr>'Hoja1 (4)'!AN_METROLOGÍA</vt:lpstr>
      <vt:lpstr>AN_METROLOGÍA</vt:lpstr>
      <vt:lpstr>'Hoja1 (4)'!AN_MINERÍA_Y_MINERALES</vt:lpstr>
      <vt:lpstr>'Hoja1 (4)'!AN_PETRÓLEO_Y_TECNOLOGÍAS_RELACIONADAS</vt:lpstr>
      <vt:lpstr>'Hoja1 (4)'!AN_SISTEMAS</vt:lpstr>
      <vt:lpstr>AN_SISTEMAS</vt:lpstr>
      <vt:lpstr>'Hoja1 (4)'!AN_TECNOLOGÍA_DE_ALIMENTOS</vt:lpstr>
      <vt:lpstr>'Hoja1 (4)'!AN_TECNOLOGÍA_DE_LA_IMAGEN</vt:lpstr>
      <vt:lpstr>'Hoja1 (4)'!AN_TECNOLOGÍA_DE_LA_INFORMACIÓN</vt:lpstr>
      <vt:lpstr>'Hoja1 (4)'!AN_TECNOLOGÍA_DE_LA_MADERA</vt:lpstr>
      <vt:lpstr>'Hoja1 (4)'!AN_TELECOMUNICACIONES</vt:lpstr>
      <vt:lpstr>'Hoja1 (4)'!AN1_TECNOLOGÍA_QUÍMICA</vt:lpstr>
      <vt:lpstr>'Hoja1 (4)'!ANULACIÓN</vt:lpstr>
      <vt:lpstr>ANULACIÓN</vt:lpstr>
      <vt:lpstr>'Hoja1 (4)'!RA_EMPAQUE_Y_DISTRIBUCIÓN_DE_BIENES</vt:lpstr>
      <vt:lpstr>'Hoja1 (4)'!RA_EQUIPO_DOMÉSTICO_Y_COMERCIAL._ENTRETENIMIENTO._DEPORTES</vt:lpstr>
      <vt:lpstr>'Hoja1 (4)'!RA_FLUÍDOS_Y_COMPONENTES_PARA_USO_GENERAL</vt:lpstr>
      <vt:lpstr>'Hoja1 (4)'!RA_INDUSTRIAS_DE_PINTURA_Y_COLOR</vt:lpstr>
      <vt:lpstr>'Hoja1 (4)'!RA_INGENIERÍA_CIVIL</vt:lpstr>
      <vt:lpstr>'Hoja1 (4)'!RA_INGENIERÍA_DE_LA_ENERGÍA_Y_TRANSFERENCIA_DE_CALOR</vt:lpstr>
      <vt:lpstr>'Hoja1 (4)'!RA_INGENIERÍA_ELÉCTRICA</vt:lpstr>
      <vt:lpstr>'Hoja1 (4)'!RA_INGENIERÍA_INDUSTRIAL</vt:lpstr>
      <vt:lpstr>'Hoja1 (4)'!RA_MATERIALES_DE_LA_CONSTRUCCIÓN_Y_EDIFICACIONES</vt:lpstr>
      <vt:lpstr>'Hoja1 (4)'!RA_METALURGIA</vt:lpstr>
      <vt:lpstr>'Hoja1 (4)'!RA_METROLOGÍA_Y_MEDICIONES</vt:lpstr>
      <vt:lpstr>'Hoja1 (4)'!RA_MINERÍA_Y_MINERALES</vt:lpstr>
      <vt:lpstr>'Hoja1 (4)'!RA_TECNOLOGÍA_DE_ALIMENTOS</vt:lpstr>
      <vt:lpstr>'Hoja1 (4)'!RA_TECNOLOGÍA_DEL_CUIDADO_DE_LA_SALUD</vt:lpstr>
      <vt:lpstr>'Hoja1 (4)'!RA_TECNOLOGÍA_DEL_PAPEL</vt:lpstr>
      <vt:lpstr>'Hoja1 (4)'!RA_TELECOMUNICACIONES</vt:lpstr>
      <vt:lpstr>'Hoja1 (4)'!REAPROBACIÓN</vt:lpstr>
      <vt:lpstr>SEC_17</vt:lpstr>
      <vt:lpstr>SEC_21</vt:lpstr>
      <vt:lpstr>SEC_33</vt:lpstr>
      <vt:lpstr>SEC_83</vt:lpstr>
      <vt:lpstr>SEC_87</vt:lpstr>
      <vt:lpstr>SEC_97</vt:lpstr>
      <vt:lpstr>Listado!Títulos_a_imprimir</vt:lpstr>
      <vt:lpstr>Valida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ccarrero</dc:creator>
  <cp:lastModifiedBy>Jair Andres Chitiva Urbina</cp:lastModifiedBy>
  <cp:lastPrinted>2023-09-01T22:32:40Z</cp:lastPrinted>
  <dcterms:created xsi:type="dcterms:W3CDTF">2018-02-15T16:17:59Z</dcterms:created>
  <dcterms:modified xsi:type="dcterms:W3CDTF">2025-06-26T15:50:09Z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